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SERVER18\Public\Websites\MEPRD\"/>
    </mc:Choice>
  </mc:AlternateContent>
  <xr:revisionPtr revIDLastSave="0" documentId="8_{1125C72B-1D24-456D-A07A-C3DCA8E6274A}" xr6:coauthVersionLast="47" xr6:coauthVersionMax="47" xr10:uidLastSave="{00000000-0000-0000-0000-000000000000}"/>
  <bookViews>
    <workbookView xWindow="19080" yWindow="-120" windowWidth="19440" windowHeight="14880" tabRatio="933" xr2:uid="{8F083BBD-2BC9-4CED-BC43-9BC82738E496}"/>
  </bookViews>
  <sheets>
    <sheet name="Start Here" sheetId="6" r:id="rId1"/>
    <sheet name="Trail ▸ Standard" sheetId="1" r:id="rId2"/>
    <sheet name="Park ▸ Standard" sheetId="4" r:id="rId3"/>
    <sheet name="Planning ▸ Standard" sheetId="7" r:id="rId4"/>
    <sheet name="% Calculators" sheetId="5" r:id="rId5"/>
  </sheets>
  <definedNames>
    <definedName name="_xlnm.Print_Area" localSheetId="4">'% Calculators'!$B$2:$L$20</definedName>
    <definedName name="_xlnm.Print_Area" localSheetId="2">'Park ▸ Standard'!$B$2:$F$26</definedName>
    <definedName name="_xlnm.Print_Area" localSheetId="3">'Planning ▸ Standard'!$B$2:$F$24</definedName>
    <definedName name="_xlnm.Print_Area" localSheetId="0">'Start Here'!$C$2:$L$29</definedName>
    <definedName name="_xlnm.Print_Area" localSheetId="1">'Trail ▸ Standard'!$B$2:$F$27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7" l="1"/>
  <c r="E9" i="7"/>
  <c r="E8" i="7"/>
  <c r="E7" i="7"/>
  <c r="E6" i="7"/>
  <c r="D13" i="1"/>
  <c r="D15" i="1" s="1"/>
  <c r="D13" i="4"/>
  <c r="D15" i="4" s="1"/>
  <c r="E9" i="4"/>
  <c r="E8" i="4"/>
  <c r="E7" i="4"/>
  <c r="E6" i="4"/>
  <c r="E8" i="1"/>
  <c r="D15" i="7" l="1"/>
  <c r="F9" i="7"/>
  <c r="D14" i="7"/>
  <c r="F13" i="7"/>
  <c r="E13" i="7"/>
  <c r="D14" i="4"/>
  <c r="F13" i="4"/>
  <c r="E13" i="4"/>
  <c r="F9" i="4"/>
  <c r="F9" i="1"/>
  <c r="F13" i="1"/>
  <c r="E15" i="7" l="1"/>
  <c r="F15" i="7"/>
  <c r="E14" i="7"/>
  <c r="F14" i="7"/>
  <c r="E15" i="4"/>
  <c r="F15" i="4"/>
  <c r="E14" i="4"/>
  <c r="F14" i="4"/>
  <c r="K18" i="5"/>
  <c r="K13" i="5"/>
  <c r="K8" i="5"/>
  <c r="E9" i="1" l="1"/>
  <c r="E7" i="1"/>
  <c r="E6" i="1"/>
  <c r="E13" i="1" l="1"/>
  <c r="D14" i="1"/>
  <c r="F14" i="1" l="1"/>
  <c r="E14" i="1"/>
  <c r="E15" i="1" l="1"/>
  <c r="F15" i="1"/>
</calcChain>
</file>

<file path=xl/sharedStrings.xml><?xml version="1.0" encoding="utf-8"?>
<sst xmlns="http://schemas.openxmlformats.org/spreadsheetml/2006/main" count="157" uniqueCount="70">
  <si>
    <t>METRO EAST PARK AND RECREATION DISTRICT</t>
  </si>
  <si>
    <t>FOLLOW THE STEPS BELOW.</t>
  </si>
  <si>
    <t>$ Amount</t>
  </si>
  <si>
    <t>% of Total</t>
  </si>
  <si>
    <t>Step 1.</t>
  </si>
  <si>
    <t>Step 2.</t>
  </si>
  <si>
    <t>Step 3.</t>
  </si>
  <si>
    <t>See figures, percentages and explanations below.</t>
  </si>
  <si>
    <t>Notes about how we got to the figures shown to the left.</t>
  </si>
  <si>
    <t>IMPORTANT NOTES</t>
  </si>
  <si>
    <t>•</t>
  </si>
  <si>
    <t>State/Federal Grants and Funds</t>
  </si>
  <si>
    <t>Nonprofit Grants, Funds or Donations</t>
  </si>
  <si>
    <t xml:space="preserve">If applying with a park or other non-trail project type, click on the Green tab below. </t>
  </si>
  <si>
    <t>Value of Force Account Labor</t>
  </si>
  <si>
    <t>Click the Orange tab below to use MEPRD's generic percentage calculators.</t>
  </si>
  <si>
    <t>This calculator is for informational purposes only.</t>
  </si>
  <si>
    <t>Please notify MEPRD at (618) 346-4905 if you encounter any issues with this calculator.</t>
  </si>
  <si>
    <t>QUESTIONS?</t>
  </si>
  <si>
    <t>⁕</t>
  </si>
  <si>
    <t>Call Metro East Park and Recreation District at (618) 346-4905.</t>
  </si>
  <si>
    <t>Email us at info@meprd.org.</t>
  </si>
  <si>
    <t>Generic Percentage Calculators</t>
  </si>
  <si>
    <t>Insert generic scenarios in any of the three percentage calculators shown below.</t>
  </si>
  <si>
    <t xml:space="preserve">What is   </t>
  </si>
  <si>
    <t>%       of          $</t>
  </si>
  <si>
    <t>?</t>
  </si>
  <si>
    <t>Answer:</t>
  </si>
  <si>
    <t>Example: 40% of $250,000 is what? Answer: $100,000</t>
  </si>
  <si>
    <t>$</t>
  </si>
  <si>
    <t>is what % of $</t>
  </si>
  <si>
    <t>Example: $100,000 is what percentage of $250,000? Answer = 40%</t>
  </si>
  <si>
    <t>is</t>
  </si>
  <si>
    <t>% of what ?</t>
  </si>
  <si>
    <t>Example: $100,000 is 40% of what: $250,000</t>
  </si>
  <si>
    <t>Welcome to Metro East Park and Recreation District's Grant Calculations Helper.</t>
  </si>
  <si>
    <t>Who is the spreadsheet for?</t>
  </si>
  <si>
    <t>How is the spreadsheet helpful?</t>
  </si>
  <si>
    <t xml:space="preserve">Applicants have the ability to quickly enter funding scenarios and see if/how different scenarios impact MEPRD's grant award. </t>
  </si>
  <si>
    <t>Which spreadsheet do I use?</t>
  </si>
  <si>
    <t>What if I have questions?</t>
  </si>
  <si>
    <t>Contact MEPRD Staff by calling (618) 346-4905.</t>
  </si>
  <si>
    <t>▸</t>
  </si>
  <si>
    <t>This spreadsheet was created to help applicants wishing to apply for an MEPRD grant.</t>
  </si>
  <si>
    <t>v. 2025-06</t>
  </si>
  <si>
    <r>
      <rPr>
        <sz val="10"/>
        <rFont val="Noto Sans"/>
        <family val="2"/>
      </rPr>
      <t xml:space="preserve">Email us at </t>
    </r>
    <r>
      <rPr>
        <u/>
        <sz val="10"/>
        <rFont val="Noto Sans"/>
        <family val="2"/>
      </rPr>
      <t>info@meprd.org.</t>
    </r>
  </si>
  <si>
    <r>
      <rPr>
        <b/>
        <sz val="10"/>
        <color theme="0"/>
        <rFont val="Noto Sans"/>
        <family val="2"/>
      </rPr>
      <t>Planning Project</t>
    </r>
    <r>
      <rPr>
        <b/>
        <sz val="11"/>
        <color theme="0"/>
        <rFont val="Noto Sans"/>
        <family val="2"/>
      </rPr>
      <t xml:space="preserve"> </t>
    </r>
    <r>
      <rPr>
        <sz val="9"/>
        <color theme="0"/>
        <rFont val="Noto Sans SemiCondensed"/>
        <family val="2"/>
      </rPr>
      <t>(FY26 Community Planning Grant)</t>
    </r>
  </si>
  <si>
    <r>
      <rPr>
        <b/>
        <sz val="10"/>
        <color theme="0"/>
        <rFont val="Noto Sans"/>
        <family val="2"/>
      </rPr>
      <t>Trail Project</t>
    </r>
    <r>
      <rPr>
        <b/>
        <sz val="11"/>
        <color theme="0"/>
        <rFont val="Noto Sans"/>
        <family val="2"/>
      </rPr>
      <t xml:space="preserve"> </t>
    </r>
    <r>
      <rPr>
        <sz val="9"/>
        <color theme="0"/>
        <rFont val="Noto Sans SemiCondensed"/>
        <family val="2"/>
      </rPr>
      <t>(FY26 Park &amp; Trail Grant)</t>
    </r>
  </si>
  <si>
    <r>
      <rPr>
        <b/>
        <sz val="10"/>
        <color theme="0"/>
        <rFont val="Noto Sans"/>
        <family val="2"/>
      </rPr>
      <t>Park Project</t>
    </r>
    <r>
      <rPr>
        <b/>
        <sz val="11"/>
        <color theme="0"/>
        <rFont val="Noto Sans"/>
        <family val="2"/>
      </rPr>
      <t xml:space="preserve"> </t>
    </r>
    <r>
      <rPr>
        <sz val="9"/>
        <color theme="0"/>
        <rFont val="Noto Sans SemiCondensed"/>
        <family val="2"/>
      </rPr>
      <t>(FY26 Park &amp; Trail Grant)</t>
    </r>
  </si>
  <si>
    <r>
      <t>Enter the total eligible project cost here</t>
    </r>
    <r>
      <rPr>
        <sz val="10"/>
        <color theme="0" tint="-0.499984740745262"/>
        <rFont val="Noto Sans"/>
        <family val="2"/>
      </rPr>
      <t xml:space="preserve"> &gt; &gt; &gt; &gt; &gt; &gt; &gt; &gt; &gt; &gt; &gt; &gt; &gt; &gt; &gt; &gt;</t>
    </r>
  </si>
  <si>
    <r>
      <rPr>
        <sz val="10"/>
        <rFont val="Noto Sans"/>
        <family val="2"/>
      </rPr>
      <t>The</t>
    </r>
    <r>
      <rPr>
        <b/>
        <sz val="10"/>
        <rFont val="Noto Sans"/>
        <family val="2"/>
      </rPr>
      <t xml:space="preserve"> maximum MEPRD award </t>
    </r>
    <r>
      <rPr>
        <sz val="10"/>
        <rFont val="Noto Sans"/>
        <family val="2"/>
      </rPr>
      <t>based on the information shown above is:</t>
    </r>
  </si>
  <si>
    <r>
      <rPr>
        <sz val="10"/>
        <rFont val="Noto Sans"/>
        <family val="2"/>
      </rPr>
      <t xml:space="preserve">The </t>
    </r>
    <r>
      <rPr>
        <b/>
        <sz val="10"/>
        <rFont val="Noto Sans"/>
        <family val="2"/>
      </rPr>
      <t xml:space="preserve">minimum required cost share </t>
    </r>
    <r>
      <rPr>
        <sz val="10"/>
        <rFont val="Noto Sans"/>
        <family val="2"/>
      </rPr>
      <t>(local match) is:</t>
    </r>
    <r>
      <rPr>
        <sz val="10"/>
        <color theme="1" tint="0.249977111117893"/>
        <rFont val="Noto Sans"/>
        <family val="2"/>
      </rPr>
      <t xml:space="preserve">
* See 'Allowable Cost Share Funding Sources' below.</t>
    </r>
  </si>
  <si>
    <r>
      <t>ALLOWABLE COST SHARE FUNDING SOURCES</t>
    </r>
    <r>
      <rPr>
        <sz val="10"/>
        <color theme="1"/>
        <rFont val="Noto Sans"/>
        <family val="2"/>
      </rPr>
      <t xml:space="preserve"> </t>
    </r>
  </si>
  <si>
    <t>Monetary Contribution by the Project Sponsor (i.e., the applicant)</t>
  </si>
  <si>
    <r>
      <rPr>
        <b/>
        <sz val="14"/>
        <rFont val="Noto Sans"/>
        <family val="2"/>
      </rPr>
      <t xml:space="preserve">TRAIL PROJECT ▸ </t>
    </r>
    <r>
      <rPr>
        <b/>
        <sz val="14"/>
        <color theme="1"/>
        <rFont val="Noto Sans"/>
        <family val="2"/>
      </rPr>
      <t>GRANT CALCULATION HELPER</t>
    </r>
  </si>
  <si>
    <r>
      <t xml:space="preserve">Enter the total of all public (local, state, and/or federal) grants and monetary contributions here </t>
    </r>
    <r>
      <rPr>
        <sz val="10"/>
        <color theme="0" tint="-0.499984740745262"/>
        <rFont val="Noto Sans"/>
        <family val="2"/>
      </rPr>
      <t xml:space="preserve"> &gt; &gt; &gt; &gt; &gt; &gt; &gt; &gt; &gt; &gt; &gt;</t>
    </r>
  </si>
  <si>
    <t>Enter the total of all non-public grants and monetary contributions here</t>
  </si>
  <si>
    <t>Enter the total of any County grants funded by the MEPRD Tax (e.g., PEP Grant, St. Clair County Parks Grant) here &gt; &gt;</t>
  </si>
  <si>
    <r>
      <t xml:space="preserve">If applying for a </t>
    </r>
    <r>
      <rPr>
        <sz val="10"/>
        <color theme="1"/>
        <rFont val="Noto Sans Medium"/>
        <family val="2"/>
      </rPr>
      <t>Park &amp; Trail Grant</t>
    </r>
    <r>
      <rPr>
        <sz val="10"/>
        <color theme="1"/>
        <rFont val="Noto Sans"/>
        <family val="2"/>
      </rPr>
      <t>, use one of the following calculators based on your project type:</t>
    </r>
  </si>
  <si>
    <r>
      <t>If applying for a</t>
    </r>
    <r>
      <rPr>
        <sz val="10"/>
        <color theme="1"/>
        <rFont val="Noto Sans Medium"/>
        <family val="2"/>
      </rPr>
      <t xml:space="preserve"> Community Planning Grant Grant</t>
    </r>
    <r>
      <rPr>
        <sz val="10"/>
        <color theme="1"/>
        <rFont val="Noto Sans"/>
        <family val="2"/>
      </rPr>
      <t xml:space="preserve">, use the Plans Calculator linked below. </t>
    </r>
  </si>
  <si>
    <r>
      <t xml:space="preserve">Any applicant wishing to compute </t>
    </r>
    <r>
      <rPr>
        <sz val="10"/>
        <color theme="1"/>
        <rFont val="Noto Sans Medium"/>
        <family val="2"/>
      </rPr>
      <t xml:space="preserve">generic percentage calculations </t>
    </r>
    <r>
      <rPr>
        <sz val="10"/>
        <color theme="1"/>
        <rFont val="Noto Sans"/>
        <family val="2"/>
      </rPr>
      <t>should use the</t>
    </r>
    <r>
      <rPr>
        <b/>
        <sz val="10"/>
        <color theme="1"/>
        <rFont val="Noto Sans"/>
        <family val="2"/>
      </rPr>
      <t xml:space="preserve"> </t>
    </r>
    <r>
      <rPr>
        <u/>
        <sz val="10"/>
        <color theme="1"/>
        <rFont val="Noto Sans"/>
        <family val="2"/>
      </rPr>
      <t>% Calculators</t>
    </r>
    <r>
      <rPr>
        <sz val="10"/>
        <color theme="1"/>
        <rFont val="Noto Sans"/>
        <family val="2"/>
      </rPr>
      <t xml:space="preserve"> (the orange tab) below.</t>
    </r>
  </si>
  <si>
    <r>
      <t xml:space="preserve">This version is </t>
    </r>
    <r>
      <rPr>
        <u/>
        <sz val="10"/>
        <color theme="1"/>
        <rFont val="Noto Sans Medium"/>
        <family val="2"/>
      </rPr>
      <t>intended only for use with FY 2026 Grants</t>
    </r>
    <r>
      <rPr>
        <sz val="10"/>
        <color theme="1"/>
        <rFont val="Noto Sans"/>
        <family val="2"/>
      </rPr>
      <t>. For prior versions, please contact MEPRD.</t>
    </r>
  </si>
  <si>
    <t xml:space="preserve"> </t>
  </si>
  <si>
    <r>
      <t xml:space="preserve">This is the </t>
    </r>
    <r>
      <rPr>
        <b/>
        <sz val="10"/>
        <rFont val="Noto Sans"/>
        <family val="2"/>
      </rPr>
      <t>remaining project cost</t>
    </r>
    <r>
      <rPr>
        <sz val="10"/>
        <rFont val="Noto Sans"/>
        <family val="2"/>
      </rPr>
      <t xml:space="preserve"> after deducting all MEPRD and non-MEPRD funds and the applicant's required cost share/match. This amount  can be covered using any funding source(s). </t>
    </r>
  </si>
  <si>
    <r>
      <rPr>
        <b/>
        <sz val="14"/>
        <rFont val="Noto Sans"/>
        <family val="2"/>
      </rPr>
      <t xml:space="preserve">PARK PROJECT ▸ </t>
    </r>
    <r>
      <rPr>
        <b/>
        <sz val="14"/>
        <color theme="1"/>
        <rFont val="Noto Sans"/>
        <family val="2"/>
      </rPr>
      <t>GRANT CALCULATION HELPER</t>
    </r>
  </si>
  <si>
    <t>Please notify MEPRD at 618-346-4905 if you encounter any issues with this calculator.</t>
  </si>
  <si>
    <t>Call Metro East Park and Recreation District at 618-346-4905, or email us at info@meprd.org.</t>
  </si>
  <si>
    <r>
      <rPr>
        <b/>
        <sz val="14"/>
        <rFont val="Noto Sans"/>
        <family val="2"/>
      </rPr>
      <t xml:space="preserve">PLANNING PROJECT ▸ </t>
    </r>
    <r>
      <rPr>
        <b/>
        <sz val="14"/>
        <color theme="1"/>
        <rFont val="Noto Sans"/>
        <family val="2"/>
      </rPr>
      <t>GRANT CALCULATION HELPER</t>
    </r>
  </si>
  <si>
    <r>
      <t xml:space="preserve">The calculator shown above is for </t>
    </r>
    <r>
      <rPr>
        <u/>
        <sz val="11"/>
        <color theme="1"/>
        <rFont val="Aptos Narrow"/>
        <family val="2"/>
        <scheme val="minor"/>
      </rPr>
      <t>qualifying planning projects only</t>
    </r>
    <r>
      <rPr>
        <sz val="11"/>
        <color theme="1"/>
        <rFont val="Aptos Narrow"/>
        <family val="2"/>
        <scheme val="minor"/>
      </rPr>
      <t>.</t>
    </r>
  </si>
  <si>
    <t xml:space="preserve">This calculator is for Park and Non-Trail Projects. If applying with a trail project, click on the Blue tab below.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</si>
</sst>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theme="0" tint="-0.499984740745262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theme="0" tint="-0.499984740745262"/>
      <name val="Noto Sans"/>
      <family val="2"/>
    </font>
    <font>
      <sz val="11"/>
      <color theme="1" tint="0.34998626667073579"/>
      <name val="Noto Sans"/>
      <family val="2"/>
    </font>
    <font>
      <sz val="11"/>
      <color theme="1"/>
      <name val="Noto Sans"/>
      <family val="2"/>
    </font>
    <font>
      <b/>
      <sz val="14"/>
      <color theme="1"/>
      <name val="Noto Sans"/>
      <family val="2"/>
    </font>
    <font>
      <b/>
      <sz val="11"/>
      <color theme="1"/>
      <name val="Noto Sans"/>
      <family val="2"/>
    </font>
    <font>
      <sz val="11"/>
      <color theme="0" tint="-0.249977111117893"/>
      <name val="Noto Sans"/>
      <family val="2"/>
    </font>
    <font>
      <sz val="11"/>
      <color theme="0"/>
      <name val="Noto Sans"/>
      <family val="2"/>
    </font>
    <font>
      <b/>
      <sz val="11"/>
      <color theme="0"/>
      <name val="Noto Sans"/>
      <family val="2"/>
    </font>
    <font>
      <sz val="10"/>
      <color theme="1"/>
      <name val="Noto Sans"/>
      <family val="2"/>
    </font>
    <font>
      <b/>
      <sz val="10"/>
      <color theme="1"/>
      <name val="Noto Sans"/>
      <family val="2"/>
    </font>
    <font>
      <u/>
      <sz val="10"/>
      <color theme="1"/>
      <name val="Noto Sans"/>
      <family val="2"/>
    </font>
    <font>
      <u/>
      <sz val="10"/>
      <name val="Noto Sans"/>
      <family val="2"/>
    </font>
    <font>
      <sz val="10"/>
      <name val="Noto Sans"/>
      <family val="2"/>
    </font>
    <font>
      <sz val="11"/>
      <color theme="5" tint="0.39997558519241921"/>
      <name val="Noto Sans"/>
      <family val="2"/>
    </font>
    <font>
      <sz val="11"/>
      <color rgb="FFC00000"/>
      <name val="Noto Sans Medium"/>
      <family val="2"/>
    </font>
    <font>
      <sz val="9"/>
      <color theme="0"/>
      <name val="Noto Sans SemiCondensed"/>
      <family val="2"/>
    </font>
    <font>
      <b/>
      <sz val="10"/>
      <color theme="0"/>
      <name val="Noto Sans"/>
      <family val="2"/>
    </font>
    <font>
      <sz val="11"/>
      <color theme="0"/>
      <name val="Noto Sans Medium"/>
      <family val="2"/>
    </font>
    <font>
      <sz val="10"/>
      <color theme="1" tint="0.249977111117893"/>
      <name val="Noto Sans"/>
      <family val="2"/>
    </font>
    <font>
      <sz val="10"/>
      <color rgb="FFFF0000"/>
      <name val="Noto Sans"/>
      <family val="2"/>
    </font>
    <font>
      <b/>
      <sz val="10"/>
      <name val="Noto Sans"/>
      <family val="2"/>
    </font>
    <font>
      <i/>
      <sz val="10"/>
      <color theme="1" tint="0.34998626667073579"/>
      <name val="Noto Sans"/>
      <family val="2"/>
    </font>
    <font>
      <sz val="12"/>
      <color theme="1"/>
      <name val="Noto Sans"/>
      <family val="2"/>
    </font>
    <font>
      <b/>
      <sz val="14"/>
      <name val="Noto Sans"/>
      <family val="2"/>
    </font>
    <font>
      <u/>
      <sz val="10"/>
      <color theme="1"/>
      <name val="Noto Sans Medium"/>
      <family val="2"/>
    </font>
    <font>
      <sz val="10"/>
      <color theme="1"/>
      <name val="Noto Sans Medium"/>
      <family val="2"/>
    </font>
    <font>
      <b/>
      <sz val="11"/>
      <color rgb="FFEE0000"/>
      <name val="Noto Sans"/>
      <family val="2"/>
    </font>
    <font>
      <vertAlign val="superscript"/>
      <sz val="12"/>
      <color theme="0" tint="-0.499984740745262"/>
      <name val="Noto Sans Condensed Medium"/>
      <family val="2"/>
    </font>
    <font>
      <i/>
      <sz val="10"/>
      <color theme="1" tint="0.14999847407452621"/>
      <name val="Noto Sans"/>
      <family val="2"/>
    </font>
    <font>
      <b/>
      <sz val="11"/>
      <color rgb="FFFF0000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67B1"/>
        <bgColor indexed="64"/>
      </patternFill>
    </fill>
    <fill>
      <patternFill patternType="solid">
        <fgColor rgb="FF00A26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5" tint="-0.24994659260841701"/>
      </top>
      <bottom/>
      <diagonal/>
    </border>
    <border>
      <left/>
      <right/>
      <top/>
      <bottom style="thin">
        <color theme="5" tint="-0.24994659260841701"/>
      </bottom>
      <diagonal/>
    </border>
    <border>
      <left style="thin">
        <color rgb="FF282E3E"/>
      </left>
      <right/>
      <top style="thin">
        <color rgb="FF282E3E"/>
      </top>
      <bottom style="thin">
        <color rgb="FF282E3E"/>
      </bottom>
      <diagonal/>
    </border>
    <border>
      <left/>
      <right style="thin">
        <color rgb="FF282E3E"/>
      </right>
      <top style="thin">
        <color rgb="FF282E3E"/>
      </top>
      <bottom style="thin">
        <color rgb="FF282E3E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55">
    <xf numFmtId="0" fontId="0" fillId="0" borderId="0" xfId="0"/>
    <xf numFmtId="0" fontId="2" fillId="0" borderId="0" xfId="0" applyFont="1"/>
    <xf numFmtId="9" fontId="0" fillId="0" borderId="0" xfId="2" applyFont="1" applyAlignment="1">
      <alignment horizontal="center"/>
    </xf>
    <xf numFmtId="0" fontId="0" fillId="0" borderId="0" xfId="0" applyAlignment="1">
      <alignment horizontal="left" inden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5" borderId="25" xfId="0" applyFont="1" applyFill="1" applyBorder="1"/>
    <xf numFmtId="0" fontId="5" fillId="5" borderId="26" xfId="0" applyFont="1" applyFill="1" applyBorder="1"/>
    <xf numFmtId="0" fontId="5" fillId="5" borderId="26" xfId="0" applyFont="1" applyFill="1" applyBorder="1" applyAlignment="1">
      <alignment horizontal="center"/>
    </xf>
    <xf numFmtId="0" fontId="5" fillId="5" borderId="18" xfId="0" applyFont="1" applyFill="1" applyBorder="1"/>
    <xf numFmtId="0" fontId="5" fillId="5" borderId="27" xfId="0" applyFont="1" applyFill="1" applyBorder="1"/>
    <xf numFmtId="0" fontId="5" fillId="5" borderId="0" xfId="0" applyFont="1" applyFill="1"/>
    <xf numFmtId="0" fontId="5" fillId="5" borderId="0" xfId="0" applyFont="1" applyFill="1" applyAlignment="1">
      <alignment horizontal="right"/>
    </xf>
    <xf numFmtId="0" fontId="6" fillId="0" borderId="5" xfId="0" applyFont="1" applyBorder="1" applyAlignment="1" applyProtection="1">
      <alignment horizontal="center" vertical="center"/>
      <protection locked="0"/>
    </xf>
    <xf numFmtId="0" fontId="5" fillId="5" borderId="0" xfId="0" applyFont="1" applyFill="1" applyAlignment="1">
      <alignment horizontal="left"/>
    </xf>
    <xf numFmtId="4" fontId="6" fillId="0" borderId="5" xfId="0" applyNumberFormat="1" applyFont="1" applyBorder="1" applyAlignment="1" applyProtection="1">
      <alignment horizontal="center" vertical="center"/>
      <protection locked="0"/>
    </xf>
    <xf numFmtId="7" fontId="5" fillId="5" borderId="28" xfId="1" applyNumberFormat="1" applyFont="1" applyFill="1" applyBorder="1" applyAlignment="1">
      <alignment horizontal="center"/>
    </xf>
    <xf numFmtId="0" fontId="5" fillId="5" borderId="29" xfId="0" applyFont="1" applyFill="1" applyBorder="1"/>
    <xf numFmtId="0" fontId="5" fillId="5" borderId="30" xfId="0" applyFont="1" applyFill="1" applyBorder="1"/>
    <xf numFmtId="0" fontId="5" fillId="5" borderId="28" xfId="0" applyFont="1" applyFill="1" applyBorder="1"/>
    <xf numFmtId="0" fontId="5" fillId="5" borderId="28" xfId="0" applyFont="1" applyFill="1" applyBorder="1" applyAlignment="1">
      <alignment horizontal="center"/>
    </xf>
    <xf numFmtId="0" fontId="5" fillId="5" borderId="21" xfId="0" applyFont="1" applyFill="1" applyBorder="1"/>
    <xf numFmtId="0" fontId="7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5" fillId="6" borderId="25" xfId="0" applyFont="1" applyFill="1" applyBorder="1"/>
    <xf numFmtId="0" fontId="5" fillId="6" borderId="26" xfId="0" applyFont="1" applyFill="1" applyBorder="1"/>
    <xf numFmtId="0" fontId="5" fillId="6" borderId="26" xfId="0" applyFont="1" applyFill="1" applyBorder="1" applyAlignment="1">
      <alignment horizontal="center"/>
    </xf>
    <xf numFmtId="0" fontId="5" fillId="6" borderId="18" xfId="0" applyFont="1" applyFill="1" applyBorder="1"/>
    <xf numFmtId="0" fontId="5" fillId="6" borderId="27" xfId="0" applyFont="1" applyFill="1" applyBorder="1"/>
    <xf numFmtId="0" fontId="5" fillId="6" borderId="0" xfId="0" applyFont="1" applyFill="1"/>
    <xf numFmtId="0" fontId="5" fillId="6" borderId="0" xfId="0" applyFont="1" applyFill="1" applyAlignment="1">
      <alignment horizontal="right"/>
    </xf>
    <xf numFmtId="0" fontId="5" fillId="6" borderId="0" xfId="0" applyFont="1" applyFill="1" applyAlignment="1">
      <alignment horizontal="center"/>
    </xf>
    <xf numFmtId="9" fontId="5" fillId="6" borderId="28" xfId="2" applyFont="1" applyFill="1" applyBorder="1" applyAlignment="1">
      <alignment horizontal="center"/>
    </xf>
    <xf numFmtId="0" fontId="5" fillId="6" borderId="29" xfId="0" applyFont="1" applyFill="1" applyBorder="1"/>
    <xf numFmtId="0" fontId="5" fillId="6" borderId="30" xfId="0" applyFont="1" applyFill="1" applyBorder="1"/>
    <xf numFmtId="0" fontId="5" fillId="6" borderId="28" xfId="0" applyFont="1" applyFill="1" applyBorder="1"/>
    <xf numFmtId="0" fontId="5" fillId="6" borderId="28" xfId="0" applyFont="1" applyFill="1" applyBorder="1" applyAlignment="1">
      <alignment horizontal="center"/>
    </xf>
    <xf numFmtId="0" fontId="5" fillId="6" borderId="21" xfId="0" applyFont="1" applyFill="1" applyBorder="1"/>
    <xf numFmtId="0" fontId="5" fillId="7" borderId="25" xfId="0" applyFont="1" applyFill="1" applyBorder="1"/>
    <xf numFmtId="0" fontId="5" fillId="7" borderId="26" xfId="0" applyFont="1" applyFill="1" applyBorder="1"/>
    <xf numFmtId="0" fontId="5" fillId="7" borderId="26" xfId="0" applyFont="1" applyFill="1" applyBorder="1" applyAlignment="1">
      <alignment horizontal="center"/>
    </xf>
    <xf numFmtId="0" fontId="5" fillId="7" borderId="18" xfId="0" applyFont="1" applyFill="1" applyBorder="1"/>
    <xf numFmtId="0" fontId="5" fillId="7" borderId="27" xfId="0" applyFont="1" applyFill="1" applyBorder="1"/>
    <xf numFmtId="0" fontId="5" fillId="7" borderId="29" xfId="0" applyFont="1" applyFill="1" applyBorder="1" applyAlignment="1">
      <alignment horizontal="right"/>
    </xf>
    <xf numFmtId="0" fontId="5" fillId="7" borderId="0" xfId="0" applyFont="1" applyFill="1" applyAlignment="1">
      <alignment horizontal="center"/>
    </xf>
    <xf numFmtId="0" fontId="5" fillId="7" borderId="0" xfId="0" applyFont="1" applyFill="1"/>
    <xf numFmtId="7" fontId="5" fillId="7" borderId="28" xfId="1" applyNumberFormat="1" applyFont="1" applyFill="1" applyBorder="1" applyAlignment="1">
      <alignment horizontal="center"/>
    </xf>
    <xf numFmtId="0" fontId="5" fillId="7" borderId="29" xfId="0" applyFont="1" applyFill="1" applyBorder="1"/>
    <xf numFmtId="0" fontId="5" fillId="7" borderId="30" xfId="0" applyFont="1" applyFill="1" applyBorder="1"/>
    <xf numFmtId="0" fontId="5" fillId="7" borderId="28" xfId="0" applyFont="1" applyFill="1" applyBorder="1"/>
    <xf numFmtId="0" fontId="5" fillId="7" borderId="28" xfId="0" applyFont="1" applyFill="1" applyBorder="1" applyAlignment="1">
      <alignment horizontal="center"/>
    </xf>
    <xf numFmtId="0" fontId="5" fillId="7" borderId="21" xfId="0" applyFont="1" applyFill="1" applyBorder="1"/>
    <xf numFmtId="0" fontId="0" fillId="0" borderId="0" xfId="0" applyAlignment="1">
      <alignment vertical="top"/>
    </xf>
    <xf numFmtId="0" fontId="3" fillId="0" borderId="0" xfId="0" applyFont="1"/>
    <xf numFmtId="0" fontId="3" fillId="0" borderId="0" xfId="0" applyFont="1" applyAlignment="1">
      <alignment vertical="top"/>
    </xf>
    <xf numFmtId="0" fontId="11" fillId="0" borderId="0" xfId="0" applyFont="1"/>
    <xf numFmtId="0" fontId="11" fillId="0" borderId="0" xfId="0" applyFont="1" applyAlignment="1">
      <alignment vertical="top"/>
    </xf>
    <xf numFmtId="0" fontId="17" fillId="0" borderId="0" xfId="0" applyFont="1"/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 wrapText="1"/>
    </xf>
    <xf numFmtId="0" fontId="17" fillId="0" borderId="0" xfId="0" applyFont="1" applyAlignment="1">
      <alignment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indent="1"/>
    </xf>
    <xf numFmtId="7" fontId="18" fillId="0" borderId="6" xfId="1" applyNumberFormat="1" applyFont="1" applyBorder="1" applyAlignment="1" applyProtection="1">
      <alignment horizontal="center" vertical="center"/>
      <protection locked="0"/>
    </xf>
    <xf numFmtId="9" fontId="18" fillId="3" borderId="7" xfId="2" applyFont="1" applyFill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17" fillId="3" borderId="5" xfId="0" applyFont="1" applyFill="1" applyBorder="1" applyAlignment="1">
      <alignment horizontal="left" vertical="center" wrapText="1" indent="1"/>
    </xf>
    <xf numFmtId="7" fontId="17" fillId="0" borderId="5" xfId="1" applyNumberFormat="1" applyFont="1" applyBorder="1" applyAlignment="1" applyProtection="1">
      <alignment horizontal="center" vertical="center"/>
      <protection locked="0"/>
    </xf>
    <xf numFmtId="9" fontId="17" fillId="3" borderId="7" xfId="2" applyFont="1" applyFill="1" applyBorder="1" applyAlignment="1">
      <alignment horizontal="center" vertical="center"/>
    </xf>
    <xf numFmtId="0" fontId="28" fillId="0" borderId="0" xfId="0" applyFont="1"/>
    <xf numFmtId="7" fontId="17" fillId="0" borderId="8" xfId="1" applyNumberFormat="1" applyFont="1" applyBorder="1" applyAlignment="1" applyProtection="1">
      <alignment horizontal="center" vertical="center"/>
      <protection locked="0"/>
    </xf>
    <xf numFmtId="9" fontId="17" fillId="3" borderId="9" xfId="2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/>
    </xf>
    <xf numFmtId="164" fontId="17" fillId="0" borderId="0" xfId="1" applyNumberFormat="1" applyFont="1"/>
    <xf numFmtId="9" fontId="17" fillId="0" borderId="0" xfId="2" applyFont="1" applyAlignment="1">
      <alignment horizontal="center"/>
    </xf>
    <xf numFmtId="0" fontId="17" fillId="0" borderId="0" xfId="0" applyFont="1" applyAlignment="1">
      <alignment horizontal="left" indent="1"/>
    </xf>
    <xf numFmtId="0" fontId="17" fillId="2" borderId="14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 wrapText="1"/>
    </xf>
    <xf numFmtId="0" fontId="17" fillId="2" borderId="3" xfId="0" applyFont="1" applyFill="1" applyBorder="1" applyAlignment="1">
      <alignment horizontal="left" indent="1"/>
    </xf>
    <xf numFmtId="7" fontId="21" fillId="3" borderId="6" xfId="1" applyNumberFormat="1" applyFont="1" applyFill="1" applyBorder="1" applyAlignment="1">
      <alignment horizontal="center" vertical="center"/>
    </xf>
    <xf numFmtId="9" fontId="21" fillId="3" borderId="5" xfId="2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left" vertical="center" wrapText="1" indent="1"/>
    </xf>
    <xf numFmtId="7" fontId="30" fillId="4" borderId="19" xfId="1" applyNumberFormat="1" applyFont="1" applyFill="1" applyBorder="1" applyAlignment="1">
      <alignment horizontal="center" vertical="center"/>
    </xf>
    <xf numFmtId="9" fontId="30" fillId="4" borderId="19" xfId="2" applyFont="1" applyFill="1" applyBorder="1" applyAlignment="1">
      <alignment horizontal="center" vertical="center"/>
    </xf>
    <xf numFmtId="0" fontId="30" fillId="4" borderId="20" xfId="0" applyFont="1" applyFill="1" applyBorder="1" applyAlignment="1">
      <alignment horizontal="left" vertical="center" wrapText="1" indent="1"/>
    </xf>
    <xf numFmtId="7" fontId="21" fillId="3" borderId="24" xfId="1" applyNumberFormat="1" applyFont="1" applyFill="1" applyBorder="1" applyAlignment="1">
      <alignment horizontal="center" vertical="center"/>
    </xf>
    <xf numFmtId="9" fontId="21" fillId="3" borderId="24" xfId="2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left" vertical="center" wrapText="1" indent="1"/>
    </xf>
    <xf numFmtId="0" fontId="19" fillId="0" borderId="0" xfId="0" applyFont="1" applyAlignment="1">
      <alignment horizontal="left" indent="1"/>
    </xf>
    <xf numFmtId="0" fontId="17" fillId="0" borderId="0" xfId="0" applyFont="1" applyAlignment="1">
      <alignment horizontal="left" vertical="center" indent="1"/>
    </xf>
    <xf numFmtId="0" fontId="17" fillId="0" borderId="0" xfId="0" applyFont="1" applyAlignment="1">
      <alignment horizontal="left" vertical="center"/>
    </xf>
    <xf numFmtId="9" fontId="17" fillId="0" borderId="0" xfId="2" applyFont="1" applyFill="1" applyAlignment="1">
      <alignment horizontal="center"/>
    </xf>
    <xf numFmtId="164" fontId="17" fillId="0" borderId="0" xfId="1" applyNumberFormat="1" applyFont="1" applyAlignment="1">
      <alignment vertical="top"/>
    </xf>
    <xf numFmtId="0" fontId="11" fillId="0" borderId="31" xfId="0" applyFont="1" applyBorder="1"/>
    <xf numFmtId="0" fontId="11" fillId="0" borderId="31" xfId="0" applyFont="1" applyBorder="1" applyAlignment="1">
      <alignment vertical="top"/>
    </xf>
    <xf numFmtId="0" fontId="22" fillId="0" borderId="0" xfId="0" applyFont="1" applyAlignment="1">
      <alignment horizontal="right"/>
    </xf>
    <xf numFmtId="0" fontId="17" fillId="0" borderId="0" xfId="0" applyFont="1" applyAlignment="1">
      <alignment horizontal="left" vertical="top" indent="1"/>
    </xf>
    <xf numFmtId="0" fontId="22" fillId="0" borderId="0" xfId="0" applyFont="1" applyAlignment="1">
      <alignment horizontal="right" vertical="top"/>
    </xf>
    <xf numFmtId="0" fontId="14" fillId="0" borderId="0" xfId="0" applyFont="1" applyAlignment="1">
      <alignment horizontal="right" indent="1"/>
    </xf>
    <xf numFmtId="0" fontId="14" fillId="0" borderId="0" xfId="0" applyFont="1"/>
    <xf numFmtId="0" fontId="10" fillId="0" borderId="0" xfId="0" applyFont="1" applyAlignment="1">
      <alignment horizontal="right" indent="1"/>
    </xf>
    <xf numFmtId="0" fontId="13" fillId="0" borderId="0" xfId="0" applyFont="1" applyAlignment="1">
      <alignment vertical="top"/>
    </xf>
    <xf numFmtId="0" fontId="20" fillId="0" borderId="0" xfId="3" applyFont="1" applyFill="1" applyAlignment="1" applyProtection="1">
      <alignment horizontal="left" vertical="top" indent="1"/>
    </xf>
    <xf numFmtId="0" fontId="11" fillId="0" borderId="0" xfId="0" applyFont="1" applyAlignment="1">
      <alignment horizontal="left" indent="1"/>
    </xf>
    <xf numFmtId="0" fontId="35" fillId="0" borderId="0" xfId="0" applyFont="1" applyAlignment="1">
      <alignment horizontal="left" vertical="center" indent="1"/>
    </xf>
    <xf numFmtId="0" fontId="23" fillId="0" borderId="32" xfId="0" applyFont="1" applyBorder="1" applyAlignment="1">
      <alignment horizontal="left" vertical="top" indent="1"/>
    </xf>
    <xf numFmtId="0" fontId="26" fillId="0" borderId="32" xfId="0" applyFont="1" applyBorder="1" applyAlignment="1">
      <alignment horizontal="left" vertical="top" indent="1"/>
    </xf>
    <xf numFmtId="0" fontId="23" fillId="0" borderId="31" xfId="0" applyFont="1" applyBorder="1" applyAlignment="1">
      <alignment horizontal="left" vertical="top" indent="1"/>
    </xf>
    <xf numFmtId="0" fontId="12" fillId="0" borderId="0" xfId="0" applyFont="1" applyAlignment="1">
      <alignment vertical="top"/>
    </xf>
    <xf numFmtId="0" fontId="36" fillId="0" borderId="0" xfId="0" applyFont="1" applyAlignment="1">
      <alignment horizontal="left" vertical="top"/>
    </xf>
    <xf numFmtId="0" fontId="3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5" fillId="10" borderId="33" xfId="3" applyFont="1" applyFill="1" applyBorder="1" applyAlignment="1" applyProtection="1">
      <alignment horizontal="left" vertical="center" indent="1"/>
      <protection locked="0"/>
    </xf>
    <xf numFmtId="0" fontId="15" fillId="10" borderId="34" xfId="3" applyFont="1" applyFill="1" applyBorder="1" applyAlignment="1" applyProtection="1">
      <alignment horizontal="left" vertical="center" indent="1"/>
      <protection locked="0"/>
    </xf>
    <xf numFmtId="0" fontId="17" fillId="0" borderId="0" xfId="0" applyFont="1" applyAlignment="1">
      <alignment horizontal="left" vertical="top" wrapText="1" indent="1"/>
    </xf>
    <xf numFmtId="0" fontId="15" fillId="8" borderId="33" xfId="3" applyFont="1" applyFill="1" applyBorder="1" applyAlignment="1" applyProtection="1">
      <alignment horizontal="left" vertical="center" indent="1"/>
      <protection locked="0"/>
    </xf>
    <xf numFmtId="0" fontId="15" fillId="8" borderId="34" xfId="3" applyFont="1" applyFill="1" applyBorder="1" applyAlignment="1" applyProtection="1">
      <alignment horizontal="left" vertical="center" indent="1"/>
      <protection locked="0"/>
    </xf>
    <xf numFmtId="0" fontId="16" fillId="9" borderId="33" xfId="3" applyFont="1" applyFill="1" applyBorder="1" applyAlignment="1" applyProtection="1">
      <alignment horizontal="left" vertical="center" indent="1"/>
      <protection locked="0"/>
    </xf>
    <xf numFmtId="0" fontId="16" fillId="9" borderId="34" xfId="3" applyFont="1" applyFill="1" applyBorder="1" applyAlignment="1" applyProtection="1">
      <alignment horizontal="left" vertical="center" indent="1"/>
      <protection locked="0"/>
    </xf>
    <xf numFmtId="0" fontId="17" fillId="0" borderId="0" xfId="0" applyFont="1" applyAlignment="1">
      <alignment horizontal="left" indent="1"/>
    </xf>
    <xf numFmtId="0" fontId="17" fillId="0" borderId="0" xfId="0" applyFont="1" applyAlignment="1">
      <alignment horizontal="left" vertical="center" indent="1"/>
    </xf>
    <xf numFmtId="0" fontId="19" fillId="0" borderId="0" xfId="0" applyFont="1" applyAlignment="1">
      <alignment horizontal="left" indent="1"/>
    </xf>
    <xf numFmtId="0" fontId="31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8" fillId="2" borderId="1" xfId="0" applyFont="1" applyFill="1" applyBorder="1" applyAlignment="1">
      <alignment horizontal="left" indent="1"/>
    </xf>
    <xf numFmtId="0" fontId="18" fillId="2" borderId="2" xfId="0" applyFont="1" applyFill="1" applyBorder="1" applyAlignment="1">
      <alignment horizontal="left" indent="1"/>
    </xf>
    <xf numFmtId="0" fontId="17" fillId="0" borderId="12" xfId="0" applyFont="1" applyBorder="1" applyAlignment="1">
      <alignment horizontal="left"/>
    </xf>
    <xf numFmtId="0" fontId="17" fillId="0" borderId="13" xfId="0" applyFont="1" applyBorder="1" applyAlignment="1">
      <alignment horizontal="left"/>
    </xf>
    <xf numFmtId="0" fontId="28" fillId="0" borderId="0" xfId="0" applyFont="1" applyAlignment="1">
      <alignment horizontal="left" vertical="top" wrapText="1" indent="1"/>
    </xf>
    <xf numFmtId="0" fontId="27" fillId="4" borderId="17" xfId="0" applyFont="1" applyFill="1" applyBorder="1" applyAlignment="1">
      <alignment horizontal="left" vertical="center" wrapText="1" indent="1"/>
    </xf>
    <xf numFmtId="0" fontId="27" fillId="4" borderId="18" xfId="0" applyFont="1" applyFill="1" applyBorder="1" applyAlignment="1">
      <alignment horizontal="left" vertical="center" wrapText="1" indent="1"/>
    </xf>
    <xf numFmtId="0" fontId="21" fillId="3" borderId="22" xfId="0" applyFont="1" applyFill="1" applyBorder="1" applyAlignment="1">
      <alignment horizontal="left" vertical="center" wrapText="1" indent="1"/>
    </xf>
    <xf numFmtId="0" fontId="21" fillId="3" borderId="23" xfId="0" applyFont="1" applyFill="1" applyBorder="1" applyAlignment="1">
      <alignment horizontal="left" vertical="center" wrapText="1" indent="1"/>
    </xf>
    <xf numFmtId="0" fontId="29" fillId="3" borderId="15" xfId="0" applyFont="1" applyFill="1" applyBorder="1" applyAlignment="1">
      <alignment horizontal="left" vertical="center" indent="1"/>
    </xf>
    <xf numFmtId="0" fontId="29" fillId="3" borderId="16" xfId="0" applyFont="1" applyFill="1" applyBorder="1" applyAlignment="1">
      <alignment horizontal="left" vertical="center" indent="1"/>
    </xf>
    <xf numFmtId="0" fontId="0" fillId="0" borderId="0" xfId="0" applyAlignment="1">
      <alignment horizontal="left" indent="1"/>
    </xf>
    <xf numFmtId="0" fontId="4" fillId="0" borderId="0" xfId="0" applyFont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37" fillId="3" borderId="11" xfId="0" applyFont="1" applyFill="1" applyBorder="1" applyAlignment="1">
      <alignment horizontal="left" indent="1"/>
    </xf>
    <xf numFmtId="0" fontId="38" fillId="0" borderId="0" xfId="0" applyFont="1" applyAlignment="1">
      <alignment horizontal="left"/>
    </xf>
    <xf numFmtId="0" fontId="17" fillId="11" borderId="0" xfId="0" applyFont="1" applyFill="1"/>
    <xf numFmtId="0" fontId="21" fillId="11" borderId="0" xfId="0" applyFont="1" applyFill="1" applyBorder="1" applyAlignment="1">
      <alignment horizontal="left" vertical="center" wrapText="1" indent="1"/>
    </xf>
    <xf numFmtId="7" fontId="21" fillId="11" borderId="0" xfId="1" applyNumberFormat="1" applyFont="1" applyFill="1" applyBorder="1" applyAlignment="1">
      <alignment horizontal="center" vertical="center"/>
    </xf>
    <xf numFmtId="9" fontId="21" fillId="11" borderId="0" xfId="2" applyFont="1" applyFill="1" applyBorder="1" applyAlignment="1">
      <alignment horizontal="center" vertical="center"/>
    </xf>
    <xf numFmtId="0" fontId="0" fillId="11" borderId="0" xfId="0" applyFill="1"/>
    <xf numFmtId="0" fontId="18" fillId="12" borderId="1" xfId="0" applyFont="1" applyFill="1" applyBorder="1" applyAlignment="1">
      <alignment horizontal="left" indent="1"/>
    </xf>
    <xf numFmtId="0" fontId="18" fillId="12" borderId="2" xfId="0" applyFont="1" applyFill="1" applyBorder="1" applyAlignment="1">
      <alignment horizontal="left" indent="1"/>
    </xf>
    <xf numFmtId="0" fontId="17" fillId="12" borderId="2" xfId="0" applyFont="1" applyFill="1" applyBorder="1" applyAlignment="1">
      <alignment horizontal="center"/>
    </xf>
    <xf numFmtId="0" fontId="17" fillId="12" borderId="3" xfId="0" applyFont="1" applyFill="1" applyBorder="1" applyAlignment="1">
      <alignment horizontal="center" wrapText="1"/>
    </xf>
    <xf numFmtId="0" fontId="17" fillId="12" borderId="14" xfId="0" applyFont="1" applyFill="1" applyBorder="1" applyAlignment="1">
      <alignment horizontal="center" vertical="top"/>
    </xf>
    <xf numFmtId="0" fontId="17" fillId="12" borderId="2" xfId="0" applyFont="1" applyFill="1" applyBorder="1" applyAlignment="1">
      <alignment horizontal="center" vertical="top" wrapText="1"/>
    </xf>
    <xf numFmtId="0" fontId="17" fillId="12" borderId="3" xfId="0" applyFont="1" applyFill="1" applyBorder="1" applyAlignment="1">
      <alignment horizontal="left" vertical="top" indent="1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5">
    <dxf>
      <font>
        <b/>
        <i val="0"/>
        <strike val="0"/>
        <color rgb="FFFF0000"/>
      </font>
      <numFmt numFmtId="0" formatCode="General"/>
    </dxf>
    <dxf>
      <font>
        <b/>
        <i val="0"/>
        <strike val="0"/>
        <color rgb="FFFF0000"/>
      </font>
      <numFmt numFmtId="0" formatCode="General"/>
    </dxf>
    <dxf>
      <font>
        <b/>
        <i val="0"/>
        <strike val="0"/>
        <color rgb="FFFF0000"/>
      </font>
      <numFmt numFmtId="0" formatCode="General"/>
    </dxf>
    <dxf>
      <font>
        <b/>
        <i val="0"/>
        <strike val="0"/>
        <color rgb="FFFF0000"/>
      </font>
      <numFmt numFmtId="0" formatCode="General"/>
    </dxf>
    <dxf>
      <font>
        <b/>
        <i val="0"/>
        <strike val="0"/>
        <color rgb="FFFF0000"/>
      </font>
      <numFmt numFmtId="0" formatCode="General"/>
    </dxf>
  </dxfs>
  <tableStyles count="0" defaultTableStyle="TableStyleMedium2" defaultPivotStyle="PivotStyleLight16"/>
  <colors>
    <mruColors>
      <color rgb="FF282E3E"/>
      <color rgb="FFFFD9D9"/>
      <color rgb="FFFFC1C1"/>
      <color rgb="FFFF5D5D"/>
      <color rgb="FF28262C"/>
      <color rgb="FF00A261"/>
      <color rgb="FF03F896"/>
      <color rgb="FF02C677"/>
      <color rgb="FF0067B1"/>
      <color rgb="FF55BC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meprd.org?subject=Re:%20MEPRD%20Grant%20Calculations%20Helpe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518E7-A05C-4E77-970A-503CC5111A40}">
  <sheetPr>
    <tabColor rgb="FFFF0000"/>
    <pageSetUpPr fitToPage="1"/>
  </sheetPr>
  <dimension ref="A1:N42"/>
  <sheetViews>
    <sheetView showGridLines="0" tabSelected="1" zoomScale="115" zoomScaleNormal="115" workbookViewId="0">
      <selection activeCell="E16" activeCellId="2" sqref="E22:F22 E18:F18 E16:F16"/>
    </sheetView>
  </sheetViews>
  <sheetFormatPr defaultRowHeight="19.5" x14ac:dyDescent="0.45"/>
  <cols>
    <col min="1" max="1" width="9.140625" style="56"/>
    <col min="2" max="2" width="4.42578125" style="107" customWidth="1"/>
    <col min="3" max="3" width="3.7109375" style="56" customWidth="1"/>
    <col min="4" max="4" width="1.7109375" style="56" customWidth="1"/>
    <col min="5" max="5" width="9.140625" style="56"/>
    <col min="6" max="6" width="34.7109375" style="56" customWidth="1"/>
    <col min="7" max="7" width="9.140625" style="56"/>
    <col min="8" max="8" width="9.140625" customWidth="1"/>
    <col min="9" max="9" width="37.7109375" customWidth="1"/>
    <col min="10" max="11" width="9.140625" customWidth="1"/>
    <col min="13" max="13" width="20.85546875" bestFit="1" customWidth="1"/>
    <col min="14" max="14" width="4.7109375" customWidth="1"/>
    <col min="15" max="15" width="31.5703125" bestFit="1" customWidth="1"/>
  </cols>
  <sheetData>
    <row r="1" spans="1:14" ht="15" customHeight="1" x14ac:dyDescent="0.45">
      <c r="C1" s="114" t="s">
        <v>35</v>
      </c>
      <c r="D1" s="114"/>
      <c r="E1" s="114"/>
      <c r="F1" s="114"/>
      <c r="G1" s="114"/>
      <c r="H1" s="114"/>
      <c r="I1" s="114"/>
    </row>
    <row r="2" spans="1:14" x14ac:dyDescent="0.45">
      <c r="C2" s="114"/>
      <c r="D2" s="114"/>
      <c r="E2" s="114"/>
      <c r="F2" s="114"/>
      <c r="G2" s="114"/>
      <c r="H2" s="114"/>
      <c r="I2" s="114"/>
      <c r="J2" s="53"/>
      <c r="K2" s="53"/>
    </row>
    <row r="3" spans="1:14" ht="13.5" customHeight="1" x14ac:dyDescent="0.45">
      <c r="C3" s="112" t="s">
        <v>44</v>
      </c>
      <c r="D3" s="111"/>
      <c r="E3" s="57"/>
      <c r="F3" s="57"/>
      <c r="G3" s="57"/>
      <c r="H3" s="57"/>
      <c r="I3" s="53"/>
      <c r="J3" s="53"/>
      <c r="K3" s="53"/>
    </row>
    <row r="4" spans="1:14" ht="16.5" customHeight="1" x14ac:dyDescent="0.45">
      <c r="D4" s="57"/>
      <c r="E4" s="57"/>
      <c r="F4" s="57"/>
      <c r="H4" s="53"/>
      <c r="I4" s="53"/>
      <c r="J4" s="53"/>
      <c r="K4" s="53"/>
    </row>
    <row r="5" spans="1:14" x14ac:dyDescent="0.45">
      <c r="B5" s="107" t="s">
        <v>42</v>
      </c>
      <c r="C5" s="108" t="s">
        <v>36</v>
      </c>
      <c r="D5" s="109"/>
      <c r="E5" s="109"/>
      <c r="F5" s="109"/>
      <c r="G5" s="109"/>
      <c r="H5" s="109"/>
      <c r="I5" s="109"/>
      <c r="J5" s="53"/>
      <c r="K5" s="53"/>
    </row>
    <row r="6" spans="1:14" ht="3.75" customHeight="1" x14ac:dyDescent="0.45">
      <c r="C6" s="96"/>
      <c r="D6" s="97"/>
      <c r="E6" s="97"/>
      <c r="F6" s="96"/>
      <c r="G6" s="97"/>
      <c r="H6" s="97"/>
      <c r="I6" s="96"/>
      <c r="J6" s="53"/>
      <c r="K6" s="53"/>
    </row>
    <row r="7" spans="1:14" x14ac:dyDescent="0.45">
      <c r="C7" s="98" t="s">
        <v>10</v>
      </c>
      <c r="D7" s="99" t="s">
        <v>43</v>
      </c>
      <c r="E7" s="57"/>
      <c r="F7" s="57"/>
      <c r="G7" s="57"/>
      <c r="H7" s="53"/>
      <c r="I7" s="53"/>
      <c r="J7" s="53"/>
      <c r="K7" s="53"/>
    </row>
    <row r="8" spans="1:14" ht="27" customHeight="1" x14ac:dyDescent="0.45">
      <c r="C8" s="100" t="s">
        <v>10</v>
      </c>
      <c r="D8" s="99" t="s">
        <v>61</v>
      </c>
      <c r="E8" s="57"/>
      <c r="F8" s="57"/>
      <c r="G8" s="57"/>
      <c r="H8" s="53"/>
      <c r="I8" s="53"/>
      <c r="J8" s="53"/>
      <c r="K8" s="53"/>
    </row>
    <row r="9" spans="1:14" x14ac:dyDescent="0.45">
      <c r="B9" s="107" t="s">
        <v>42</v>
      </c>
      <c r="C9" s="108" t="s">
        <v>37</v>
      </c>
      <c r="D9" s="109"/>
      <c r="E9" s="109"/>
      <c r="F9" s="109"/>
      <c r="G9" s="109"/>
      <c r="H9" s="109"/>
      <c r="I9" s="109"/>
      <c r="J9" s="53"/>
      <c r="K9" s="53"/>
    </row>
    <row r="10" spans="1:14" ht="3.75" customHeight="1" x14ac:dyDescent="0.45">
      <c r="C10" s="96"/>
      <c r="D10" s="97"/>
      <c r="E10" s="97"/>
      <c r="F10" s="96"/>
      <c r="G10" s="97"/>
      <c r="H10" s="97"/>
      <c r="I10" s="96"/>
      <c r="J10" s="53"/>
      <c r="K10" s="53"/>
    </row>
    <row r="11" spans="1:14" ht="41.25" customHeight="1" x14ac:dyDescent="0.45">
      <c r="C11" s="100" t="s">
        <v>10</v>
      </c>
      <c r="D11" s="117" t="s">
        <v>38</v>
      </c>
      <c r="E11" s="117"/>
      <c r="F11" s="117"/>
      <c r="G11" s="117"/>
      <c r="H11" s="117"/>
      <c r="I11" s="117"/>
      <c r="J11" s="53"/>
      <c r="K11" s="53"/>
    </row>
    <row r="12" spans="1:14" x14ac:dyDescent="0.45">
      <c r="B12" s="107" t="s">
        <v>42</v>
      </c>
      <c r="C12" s="108" t="s">
        <v>39</v>
      </c>
      <c r="D12" s="109"/>
      <c r="E12" s="109"/>
      <c r="F12" s="109"/>
      <c r="G12" s="109"/>
      <c r="H12" s="109"/>
      <c r="I12" s="109"/>
      <c r="J12" s="53"/>
      <c r="K12" s="53"/>
    </row>
    <row r="13" spans="1:14" ht="3.75" customHeight="1" x14ac:dyDescent="0.45">
      <c r="D13" s="57"/>
      <c r="E13" s="57"/>
      <c r="F13" s="57"/>
      <c r="G13" s="57"/>
      <c r="H13" s="53"/>
      <c r="I13" s="53"/>
      <c r="J13" s="53"/>
      <c r="K13" s="53"/>
    </row>
    <row r="14" spans="1:14" x14ac:dyDescent="0.45">
      <c r="C14" s="100" t="s">
        <v>10</v>
      </c>
      <c r="D14" s="117" t="s">
        <v>58</v>
      </c>
      <c r="E14" s="117"/>
      <c r="F14" s="117"/>
      <c r="G14" s="117"/>
      <c r="H14" s="117"/>
      <c r="I14" s="117"/>
      <c r="N14" s="53"/>
    </row>
    <row r="15" spans="1:14" ht="7.5" customHeight="1" x14ac:dyDescent="0.45">
      <c r="C15" s="100"/>
      <c r="D15" s="117"/>
      <c r="E15" s="117"/>
      <c r="F15" s="117"/>
      <c r="G15" s="117"/>
      <c r="H15" s="117"/>
      <c r="I15" s="117"/>
      <c r="N15" s="53"/>
    </row>
    <row r="16" spans="1:14" s="54" customFormat="1" ht="15" customHeight="1" x14ac:dyDescent="0.45">
      <c r="A16" s="56"/>
      <c r="B16" s="107"/>
      <c r="C16" s="101"/>
      <c r="D16" s="106"/>
      <c r="E16" s="118" t="s">
        <v>47</v>
      </c>
      <c r="F16" s="119"/>
      <c r="G16" s="113"/>
      <c r="H16" s="55"/>
      <c r="I16" s="55"/>
      <c r="J16" s="55"/>
      <c r="K16" s="55"/>
    </row>
    <row r="17" spans="1:14" ht="6.75" customHeight="1" x14ac:dyDescent="0.45">
      <c r="C17" s="102"/>
      <c r="D17" s="106"/>
      <c r="E17" s="106"/>
      <c r="F17" s="106"/>
    </row>
    <row r="18" spans="1:14" ht="15" customHeight="1" x14ac:dyDescent="0.45">
      <c r="C18" s="101"/>
      <c r="D18" s="106"/>
      <c r="E18" s="120" t="s">
        <v>48</v>
      </c>
      <c r="F18" s="121"/>
      <c r="H18" s="56"/>
    </row>
    <row r="19" spans="1:14" ht="12" customHeight="1" x14ac:dyDescent="0.45">
      <c r="C19" s="103"/>
    </row>
    <row r="20" spans="1:14" x14ac:dyDescent="0.45">
      <c r="C20" s="100" t="s">
        <v>10</v>
      </c>
      <c r="D20" s="99" t="s">
        <v>59</v>
      </c>
      <c r="E20" s="57"/>
      <c r="F20" s="57"/>
      <c r="G20" s="57"/>
      <c r="N20" s="53"/>
    </row>
    <row r="21" spans="1:14" s="54" customFormat="1" ht="7.5" customHeight="1" x14ac:dyDescent="0.45">
      <c r="A21" s="56"/>
      <c r="B21" s="107"/>
      <c r="C21" s="56"/>
      <c r="D21" s="56"/>
      <c r="E21" s="57"/>
      <c r="F21" s="56"/>
      <c r="G21" s="56"/>
      <c r="H21" s="55"/>
      <c r="I21" s="55"/>
      <c r="J21" s="55"/>
      <c r="K21" s="55"/>
    </row>
    <row r="22" spans="1:14" s="54" customFormat="1" ht="15" customHeight="1" x14ac:dyDescent="0.45">
      <c r="A22" s="56"/>
      <c r="B22" s="107"/>
      <c r="C22" s="101"/>
      <c r="D22" s="106"/>
      <c r="E22" s="115" t="s">
        <v>46</v>
      </c>
      <c r="F22" s="116"/>
      <c r="H22" s="55"/>
      <c r="I22" s="55"/>
      <c r="J22" s="55"/>
      <c r="K22" s="55"/>
    </row>
    <row r="23" spans="1:14" ht="12" customHeight="1" x14ac:dyDescent="0.45">
      <c r="C23" s="102"/>
    </row>
    <row r="24" spans="1:14" ht="18" customHeight="1" x14ac:dyDescent="0.45">
      <c r="C24" s="100" t="s">
        <v>10</v>
      </c>
      <c r="D24" s="117" t="s">
        <v>60</v>
      </c>
      <c r="E24" s="117"/>
      <c r="F24" s="117"/>
      <c r="G24" s="117"/>
      <c r="H24" s="117"/>
      <c r="I24" s="117"/>
    </row>
    <row r="25" spans="1:14" ht="9.75" customHeight="1" x14ac:dyDescent="0.45">
      <c r="C25" s="104"/>
      <c r="D25" s="57"/>
      <c r="E25" s="57"/>
      <c r="G25" s="57"/>
      <c r="H25" s="53"/>
      <c r="I25" s="53"/>
      <c r="J25" s="53"/>
      <c r="K25" s="53"/>
    </row>
    <row r="26" spans="1:14" x14ac:dyDescent="0.45">
      <c r="B26" s="107" t="s">
        <v>42</v>
      </c>
      <c r="C26" s="108" t="s">
        <v>40</v>
      </c>
      <c r="D26" s="109"/>
      <c r="E26" s="109"/>
      <c r="F26" s="109"/>
      <c r="G26" s="109"/>
      <c r="H26" s="109"/>
      <c r="I26" s="109"/>
      <c r="J26" s="53"/>
    </row>
    <row r="27" spans="1:14" ht="3.75" customHeight="1" x14ac:dyDescent="0.45">
      <c r="C27" s="110"/>
      <c r="D27" s="110"/>
      <c r="E27" s="110"/>
      <c r="F27" s="97"/>
      <c r="G27" s="110"/>
      <c r="H27" s="110"/>
      <c r="I27" s="110"/>
      <c r="J27" s="53"/>
      <c r="K27" s="53"/>
    </row>
    <row r="28" spans="1:14" x14ac:dyDescent="0.45">
      <c r="C28" s="100" t="s">
        <v>10</v>
      </c>
      <c r="D28" s="99" t="s">
        <v>41</v>
      </c>
      <c r="E28" s="57"/>
      <c r="F28" s="57"/>
      <c r="G28" s="53"/>
      <c r="H28" s="53"/>
      <c r="I28" s="53"/>
      <c r="J28" s="53"/>
    </row>
    <row r="29" spans="1:14" ht="27" customHeight="1" x14ac:dyDescent="0.45">
      <c r="C29" s="100" t="s">
        <v>10</v>
      </c>
      <c r="D29" s="105" t="s">
        <v>45</v>
      </c>
      <c r="E29" s="57"/>
      <c r="F29" s="57"/>
      <c r="G29" s="57"/>
      <c r="H29" s="53"/>
      <c r="I29" s="53"/>
      <c r="J29" s="53"/>
      <c r="K29" s="53"/>
    </row>
    <row r="30" spans="1:14" x14ac:dyDescent="0.45">
      <c r="C30" s="57"/>
      <c r="D30" s="57"/>
      <c r="E30" s="57"/>
      <c r="F30" s="57"/>
      <c r="G30" s="57"/>
      <c r="H30" s="53"/>
      <c r="I30" s="53"/>
      <c r="J30" s="53"/>
      <c r="K30" s="53"/>
    </row>
    <row r="31" spans="1:14" x14ac:dyDescent="0.45">
      <c r="C31" s="57"/>
      <c r="D31" s="57"/>
      <c r="E31" s="57"/>
      <c r="F31" s="57"/>
      <c r="G31" s="57"/>
      <c r="H31" s="53"/>
      <c r="I31" s="53"/>
      <c r="J31" s="53"/>
      <c r="K31" s="53"/>
    </row>
    <row r="32" spans="1:14" x14ac:dyDescent="0.45">
      <c r="C32" s="57"/>
      <c r="D32" s="57"/>
      <c r="E32" s="57"/>
      <c r="F32" s="57"/>
      <c r="G32" s="57"/>
      <c r="H32" s="53"/>
      <c r="I32" s="53"/>
      <c r="J32" s="53"/>
      <c r="K32" s="53"/>
    </row>
    <row r="33" spans="3:11" x14ac:dyDescent="0.45">
      <c r="C33" s="57"/>
      <c r="D33" s="57"/>
      <c r="E33" s="57"/>
      <c r="F33" s="57"/>
      <c r="G33" s="57"/>
      <c r="H33" s="53"/>
      <c r="I33" s="53"/>
      <c r="J33" s="53"/>
      <c r="K33" s="53"/>
    </row>
    <row r="34" spans="3:11" x14ac:dyDescent="0.45">
      <c r="C34" s="57"/>
      <c r="D34" s="57"/>
      <c r="E34" s="57"/>
      <c r="F34" s="57"/>
      <c r="G34" s="57"/>
      <c r="H34" s="53"/>
      <c r="I34" s="53"/>
      <c r="J34" s="53"/>
      <c r="K34" s="53"/>
    </row>
    <row r="35" spans="3:11" x14ac:dyDescent="0.45">
      <c r="C35" s="57"/>
      <c r="D35" s="57"/>
      <c r="E35" s="57"/>
      <c r="F35" s="57"/>
      <c r="G35" s="57"/>
      <c r="H35" s="53"/>
      <c r="I35" s="53"/>
      <c r="J35" s="53"/>
      <c r="K35" s="53"/>
    </row>
    <row r="36" spans="3:11" x14ac:dyDescent="0.45">
      <c r="C36" s="57"/>
      <c r="D36" s="57"/>
      <c r="E36" s="57"/>
      <c r="F36" s="57"/>
      <c r="G36" s="57"/>
      <c r="H36" s="53"/>
      <c r="I36" s="53"/>
      <c r="J36" s="53"/>
      <c r="K36" s="53"/>
    </row>
    <row r="37" spans="3:11" x14ac:dyDescent="0.45">
      <c r="C37" s="57"/>
      <c r="D37" s="57"/>
      <c r="E37" s="57"/>
      <c r="F37" s="57"/>
      <c r="G37" s="57"/>
      <c r="H37" s="53"/>
      <c r="I37" s="53"/>
      <c r="J37" s="53"/>
      <c r="K37" s="53"/>
    </row>
    <row r="38" spans="3:11" x14ac:dyDescent="0.45">
      <c r="C38" s="57"/>
      <c r="D38" s="57"/>
      <c r="E38" s="57"/>
      <c r="F38" s="57"/>
      <c r="G38" s="57"/>
      <c r="H38" s="53"/>
      <c r="I38" s="53"/>
      <c r="J38" s="53"/>
      <c r="K38" s="53"/>
    </row>
    <row r="39" spans="3:11" x14ac:dyDescent="0.45">
      <c r="C39" s="57"/>
      <c r="D39" s="57"/>
      <c r="E39" s="57"/>
      <c r="F39" s="57"/>
      <c r="G39" s="57"/>
      <c r="H39" s="53"/>
      <c r="I39" s="53"/>
      <c r="J39" s="53"/>
      <c r="K39" s="53"/>
    </row>
    <row r="40" spans="3:11" x14ac:dyDescent="0.45">
      <c r="C40" s="57"/>
      <c r="D40" s="57"/>
      <c r="E40" s="57"/>
      <c r="F40" s="57"/>
      <c r="G40" s="57"/>
      <c r="H40" s="53"/>
      <c r="I40" s="53"/>
      <c r="J40" s="53"/>
      <c r="K40" s="53"/>
    </row>
    <row r="41" spans="3:11" x14ac:dyDescent="0.45">
      <c r="C41" s="57"/>
      <c r="D41" s="57"/>
      <c r="E41" s="57"/>
      <c r="F41" s="57"/>
      <c r="G41" s="57"/>
      <c r="H41" s="53"/>
      <c r="I41" s="53"/>
      <c r="J41" s="53"/>
      <c r="K41" s="53"/>
    </row>
    <row r="42" spans="3:11" x14ac:dyDescent="0.45">
      <c r="F42" s="57"/>
    </row>
  </sheetData>
  <sheetProtection algorithmName="SHA-512" hashValue="jh9i10U3eOm4fW1VfCVZd8yKutkiWlukMVqzCnUWtlTy61TgMD+YnEn4ruBBcP1tqOmiXKv/bh/hTmUDO/Mxfw==" saltValue="mWo9zhxMUXiWNgkzP7nrrg==" spinCount="100000" sheet="1" selectLockedCells="1"/>
  <mergeCells count="7">
    <mergeCell ref="C1:I2"/>
    <mergeCell ref="E22:F22"/>
    <mergeCell ref="D24:I24"/>
    <mergeCell ref="D14:I15"/>
    <mergeCell ref="D11:I11"/>
    <mergeCell ref="E16:F16"/>
    <mergeCell ref="E18:F18"/>
  </mergeCells>
  <hyperlinks>
    <hyperlink ref="D29" r:id="rId1" tooltip="Click here to send us a message." xr:uid="{C110255E-5EF9-4A38-B030-2A0581A84096}"/>
    <hyperlink ref="E16" location="'Trail ▸ Standard'!A1" display="Trail Project (Standard)" xr:uid="{7020298F-1204-4818-862B-10829A60FF6E}"/>
    <hyperlink ref="E18" location="'Park ▸ Standard'!A1" display="Park / Non-Trail Project (Standard)" xr:uid="{541D33C1-8BB2-4151-AD95-B0C1C7E15C2E}"/>
    <hyperlink ref="E22" location="'Trail ▸ Standard'!A1" display="Trail Project (Standard)" xr:uid="{8F327936-B69F-4927-8C83-E223FA417680}"/>
  </hyperlinks>
  <pageMargins left="0.7" right="0.7" top="0.75" bottom="0.75" header="0.3" footer="0.3"/>
  <pageSetup orientation="landscape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33B3D-B951-48C5-BE95-98190872A1DD}">
  <sheetPr>
    <tabColor rgb="FF0067B1"/>
    <pageSetUpPr fitToPage="1"/>
  </sheetPr>
  <dimension ref="A1:F28"/>
  <sheetViews>
    <sheetView showGridLines="0" zoomScaleNormal="100" workbookViewId="0">
      <selection activeCell="D6" sqref="D6:D9"/>
    </sheetView>
  </sheetViews>
  <sheetFormatPr defaultRowHeight="17.25" x14ac:dyDescent="0.4"/>
  <cols>
    <col min="1" max="1" width="9.140625" style="58" customWidth="1"/>
    <col min="2" max="2" width="7" style="58" bestFit="1" customWidth="1"/>
    <col min="3" max="3" width="60.7109375" style="58" customWidth="1"/>
    <col min="4" max="4" width="14.5703125" style="58" customWidth="1"/>
    <col min="5" max="5" width="12.140625" style="77" customWidth="1"/>
    <col min="6" max="6" width="56.7109375" style="72" customWidth="1"/>
    <col min="7" max="7" width="2.7109375" customWidth="1"/>
  </cols>
  <sheetData>
    <row r="1" spans="1:6" x14ac:dyDescent="0.4">
      <c r="E1" s="94"/>
    </row>
    <row r="2" spans="1:6" ht="18" customHeight="1" x14ac:dyDescent="0.4">
      <c r="B2" s="125" t="s">
        <v>0</v>
      </c>
      <c r="C2" s="125"/>
      <c r="D2" s="125"/>
      <c r="E2" s="125"/>
      <c r="F2" s="125"/>
    </row>
    <row r="3" spans="1:6" ht="22.5" customHeight="1" x14ac:dyDescent="0.4">
      <c r="B3" s="126" t="s">
        <v>54</v>
      </c>
      <c r="C3" s="126"/>
      <c r="D3" s="126"/>
      <c r="E3" s="126"/>
      <c r="F3" s="126"/>
    </row>
    <row r="4" spans="1:6" ht="18" thickBot="1" x14ac:dyDescent="0.45">
      <c r="B4" s="60"/>
      <c r="C4" s="60"/>
      <c r="D4" s="60"/>
      <c r="E4" s="60"/>
      <c r="F4" s="60"/>
    </row>
    <row r="5" spans="1:6" x14ac:dyDescent="0.4">
      <c r="B5" s="127" t="s">
        <v>1</v>
      </c>
      <c r="C5" s="128"/>
      <c r="D5" s="61" t="s">
        <v>2</v>
      </c>
      <c r="E5" s="62" t="s">
        <v>3</v>
      </c>
      <c r="F5" s="58"/>
    </row>
    <row r="6" spans="1:6" s="4" customFormat="1" ht="18" customHeight="1" x14ac:dyDescent="0.25">
      <c r="A6" s="63"/>
      <c r="B6" s="64" t="s">
        <v>4</v>
      </c>
      <c r="C6" s="65" t="s">
        <v>49</v>
      </c>
      <c r="D6" s="66">
        <v>0</v>
      </c>
      <c r="E6" s="67">
        <f>IFERROR(D6/D6,0)</f>
        <v>0</v>
      </c>
      <c r="F6" s="68"/>
    </row>
    <row r="7" spans="1:6" ht="36" customHeight="1" x14ac:dyDescent="0.4">
      <c r="B7" s="64" t="s">
        <v>5</v>
      </c>
      <c r="C7" s="69" t="s">
        <v>55</v>
      </c>
      <c r="D7" s="70">
        <v>0</v>
      </c>
      <c r="E7" s="71">
        <f>IFERROR(D7/D6,0)</f>
        <v>0</v>
      </c>
    </row>
    <row r="8" spans="1:6" ht="36" customHeight="1" x14ac:dyDescent="0.4">
      <c r="B8" s="64" t="s">
        <v>6</v>
      </c>
      <c r="C8" s="69" t="s">
        <v>56</v>
      </c>
      <c r="D8" s="70">
        <v>0</v>
      </c>
      <c r="E8" s="71">
        <f>IFERROR(D8/D6,0)</f>
        <v>0</v>
      </c>
      <c r="F8" s="72" t="s">
        <v>62</v>
      </c>
    </row>
    <row r="9" spans="1:6" ht="36" customHeight="1" thickBot="1" x14ac:dyDescent="0.45">
      <c r="B9" s="64" t="s">
        <v>5</v>
      </c>
      <c r="C9" s="69" t="s">
        <v>57</v>
      </c>
      <c r="D9" s="73">
        <v>0</v>
      </c>
      <c r="E9" s="74">
        <f>IFERROR(D9/D6,0)</f>
        <v>0</v>
      </c>
      <c r="F9" s="131" t="str">
        <f>IF((D9+D13) &gt; D6 * 0.8, "⚠️ Over 80% MEPRD + PEP/SCC Parks. No more than 80% of the project can be funded by MEPRD-tax funding sources.", "")</f>
        <v/>
      </c>
    </row>
    <row r="10" spans="1:6" ht="18" thickBot="1" x14ac:dyDescent="0.45">
      <c r="B10" s="75" t="s">
        <v>6</v>
      </c>
      <c r="C10" s="141" t="s">
        <v>7</v>
      </c>
      <c r="D10" s="95"/>
      <c r="F10" s="131"/>
    </row>
    <row r="11" spans="1:6" ht="18" thickBot="1" x14ac:dyDescent="0.45">
      <c r="C11" s="78"/>
      <c r="D11" s="76"/>
    </row>
    <row r="12" spans="1:6" ht="18" thickBot="1" x14ac:dyDescent="0.45">
      <c r="B12" s="129"/>
      <c r="C12" s="130"/>
      <c r="D12" s="79" t="s">
        <v>2</v>
      </c>
      <c r="E12" s="80" t="s">
        <v>3</v>
      </c>
      <c r="F12" s="81" t="s">
        <v>8</v>
      </c>
    </row>
    <row r="13" spans="1:6" s="4" customFormat="1" ht="33" customHeight="1" x14ac:dyDescent="0.25">
      <c r="A13" s="63"/>
      <c r="B13" s="136" t="s">
        <v>50</v>
      </c>
      <c r="C13" s="137"/>
      <c r="D13" s="82">
        <f>MAX(0, MIN(D6*0.4, 300000, D6-D7-D8-D9, D6*0.8-D9))</f>
        <v>0</v>
      </c>
      <c r="E13" s="83">
        <f>IFERROR(D13/D6,0)</f>
        <v>0</v>
      </c>
      <c r="F13" s="84" t="str">
        <f>IF(D13&lt;=0,"The total project cost is already fully covered by other funding sources and, therefore, does not qualify for an MEPRD grant.",IF(D13=300000,"MEPRD's maximum award is $300,000.",IF(((D6*0.4)&lt;(D6-D7)*2/3),"MEPRD's maximum award is 40% of the Total Project Cost.","MEPRD's award is 2x the applicant's required local match.")))</f>
        <v>The total project cost is already fully covered by other funding sources and, therefore, does not qualify for an MEPRD grant.</v>
      </c>
    </row>
    <row r="14" spans="1:6" ht="48.75" hidden="1" customHeight="1" x14ac:dyDescent="0.4">
      <c r="B14" s="132" t="s">
        <v>51</v>
      </c>
      <c r="C14" s="133"/>
      <c r="D14" s="85">
        <f>D13*0.5</f>
        <v>0</v>
      </c>
      <c r="E14" s="86">
        <f>IFERROR(D14/D6,0)</f>
        <v>0</v>
      </c>
      <c r="F14" s="87" t="str">
        <f>IF(D14=0,"Based on the information provided, the state/federal or nonprofit funding sources reported above are expected to fully satisfy your required cost share.",IF(D14&gt;0,"50% of MEPRD's Award"))</f>
        <v>Based on the information provided, the state/federal or nonprofit funding sources reported above are expected to fully satisfy your required cost share.</v>
      </c>
    </row>
    <row r="15" spans="1:6" ht="51" customHeight="1" thickBot="1" x14ac:dyDescent="0.45">
      <c r="B15" s="134" t="s">
        <v>63</v>
      </c>
      <c r="C15" s="135"/>
      <c r="D15" s="88">
        <f>D6-D7-D8-D9-D13</f>
        <v>0</v>
      </c>
      <c r="E15" s="89">
        <f>IFERROR(D15/D6,0)</f>
        <v>0</v>
      </c>
      <c r="F15" s="90" t="str">
        <f>IF(D15&lt;=0,"No Additional Contribution Expected", "Equals Total Project Cost - Local Grants/Funds - State/Federal and Nonprofit Grants/Funds - Residual Cost Share")</f>
        <v>No Additional Contribution Expected</v>
      </c>
    </row>
    <row r="18" spans="1:6" x14ac:dyDescent="0.4">
      <c r="B18" s="124" t="s">
        <v>9</v>
      </c>
      <c r="C18" s="124"/>
      <c r="D18" s="124"/>
      <c r="E18" s="124"/>
      <c r="F18" s="91" t="s">
        <v>52</v>
      </c>
    </row>
    <row r="19" spans="1:6" x14ac:dyDescent="0.25">
      <c r="A19" s="59" t="s">
        <v>10</v>
      </c>
      <c r="B19" s="123" t="s">
        <v>13</v>
      </c>
      <c r="C19" s="123"/>
      <c r="D19" s="123"/>
      <c r="E19" s="59" t="s">
        <v>10</v>
      </c>
      <c r="F19" s="92" t="s">
        <v>11</v>
      </c>
    </row>
    <row r="20" spans="1:6" x14ac:dyDescent="0.25">
      <c r="A20" s="59" t="s">
        <v>10</v>
      </c>
      <c r="B20" s="123" t="s">
        <v>15</v>
      </c>
      <c r="C20" s="123"/>
      <c r="D20" s="123"/>
      <c r="E20" s="59" t="s">
        <v>10</v>
      </c>
      <c r="F20" s="92" t="s">
        <v>12</v>
      </c>
    </row>
    <row r="21" spans="1:6" x14ac:dyDescent="0.25">
      <c r="A21" s="59" t="s">
        <v>10</v>
      </c>
      <c r="B21" s="123" t="s">
        <v>16</v>
      </c>
      <c r="C21" s="123"/>
      <c r="D21" s="123"/>
      <c r="E21" s="59" t="s">
        <v>10</v>
      </c>
      <c r="F21" s="92" t="s">
        <v>14</v>
      </c>
    </row>
    <row r="22" spans="1:6" x14ac:dyDescent="0.25">
      <c r="A22" s="59" t="s">
        <v>10</v>
      </c>
      <c r="B22" s="123" t="s">
        <v>17</v>
      </c>
      <c r="C22" s="123"/>
      <c r="D22" s="123"/>
      <c r="E22" s="59" t="s">
        <v>10</v>
      </c>
      <c r="F22" s="92" t="s">
        <v>53</v>
      </c>
    </row>
    <row r="23" spans="1:6" x14ac:dyDescent="0.4">
      <c r="E23" s="92"/>
      <c r="F23" s="93"/>
    </row>
    <row r="24" spans="1:6" x14ac:dyDescent="0.4">
      <c r="B24" s="91" t="s">
        <v>18</v>
      </c>
      <c r="C24" s="91"/>
      <c r="D24" s="91"/>
      <c r="E24" s="92"/>
      <c r="F24" s="63"/>
    </row>
    <row r="25" spans="1:6" x14ac:dyDescent="0.4">
      <c r="A25" s="59" t="s">
        <v>19</v>
      </c>
      <c r="B25" s="78" t="s">
        <v>20</v>
      </c>
      <c r="C25" s="78"/>
      <c r="D25" s="78"/>
    </row>
    <row r="26" spans="1:6" x14ac:dyDescent="0.4">
      <c r="A26" s="59" t="s">
        <v>19</v>
      </c>
      <c r="B26" s="78" t="s">
        <v>21</v>
      </c>
      <c r="C26" s="78"/>
      <c r="D26" s="78"/>
      <c r="E26" s="91"/>
      <c r="F26" s="91"/>
    </row>
    <row r="27" spans="1:6" x14ac:dyDescent="0.4">
      <c r="E27" s="78"/>
      <c r="F27" s="78"/>
    </row>
    <row r="28" spans="1:6" x14ac:dyDescent="0.4">
      <c r="E28" s="78"/>
      <c r="F28" s="78"/>
    </row>
  </sheetData>
  <sheetProtection algorithmName="SHA-512" hashValue="eJfqZyAHvlGKWerE1wSfAqBtYGF5GfqW7E64timA7/iaIfEBoaaeN0h3emv+xm2AZSkvi28ItPeldprs446Jfw==" saltValue="Ol3vcw1saCyzY37Pq7tftg==" spinCount="100000" sheet="1" selectLockedCells="1"/>
  <mergeCells count="13">
    <mergeCell ref="B14:C14"/>
    <mergeCell ref="B15:C15"/>
    <mergeCell ref="B18:E18"/>
    <mergeCell ref="B13:C13"/>
    <mergeCell ref="B2:F2"/>
    <mergeCell ref="B3:F3"/>
    <mergeCell ref="B5:C5"/>
    <mergeCell ref="B12:C12"/>
    <mergeCell ref="F9:F10"/>
    <mergeCell ref="B19:D19"/>
    <mergeCell ref="B20:D20"/>
    <mergeCell ref="B21:D21"/>
    <mergeCell ref="B22:D22"/>
  </mergeCells>
  <conditionalFormatting sqref="F13:F15">
    <cfRule type="expression" dxfId="4" priority="1">
      <formula>"&gt;300000"</formula>
    </cfRule>
  </conditionalFormatting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FC7CF-A1A5-43D6-97EC-082A506BD142}">
  <sheetPr>
    <tabColor rgb="FF02C677"/>
    <pageSetUpPr fitToPage="1"/>
  </sheetPr>
  <dimension ref="A1:F26"/>
  <sheetViews>
    <sheetView showGridLines="0" zoomScaleNormal="100" workbookViewId="0">
      <selection activeCell="D6" sqref="D6:D9"/>
    </sheetView>
  </sheetViews>
  <sheetFormatPr defaultRowHeight="15" x14ac:dyDescent="0.25"/>
  <cols>
    <col min="2" max="2" width="7" bestFit="1" customWidth="1"/>
    <col min="3" max="3" width="60.7109375" customWidth="1"/>
    <col min="4" max="4" width="14.5703125" customWidth="1"/>
    <col min="5" max="5" width="12.140625" style="2" customWidth="1"/>
    <col min="6" max="6" width="56.7109375" style="1" customWidth="1"/>
  </cols>
  <sheetData>
    <row r="1" spans="1:6" ht="17.25" x14ac:dyDescent="0.4">
      <c r="A1" s="58"/>
      <c r="B1" s="58"/>
      <c r="C1" s="58"/>
      <c r="D1" s="58"/>
      <c r="E1" s="94"/>
      <c r="F1" s="72"/>
    </row>
    <row r="2" spans="1:6" ht="20.25" x14ac:dyDescent="0.4">
      <c r="A2" s="58"/>
      <c r="B2" s="125" t="s">
        <v>0</v>
      </c>
      <c r="C2" s="125"/>
      <c r="D2" s="125"/>
      <c r="E2" s="125"/>
      <c r="F2" s="125"/>
    </row>
    <row r="3" spans="1:6" ht="24" x14ac:dyDescent="0.4">
      <c r="A3" s="58"/>
      <c r="B3" s="126" t="s">
        <v>64</v>
      </c>
      <c r="C3" s="126"/>
      <c r="D3" s="126"/>
      <c r="E3" s="126"/>
      <c r="F3" s="126"/>
    </row>
    <row r="4" spans="1:6" ht="18" thickBot="1" x14ac:dyDescent="0.45">
      <c r="A4" s="58"/>
      <c r="B4" s="60"/>
      <c r="C4" s="60"/>
      <c r="D4" s="60"/>
      <c r="E4" s="60"/>
      <c r="F4" s="60"/>
    </row>
    <row r="5" spans="1:6" ht="15" customHeight="1" x14ac:dyDescent="0.4">
      <c r="A5" s="58"/>
      <c r="B5" s="127" t="s">
        <v>1</v>
      </c>
      <c r="C5" s="128"/>
      <c r="D5" s="61" t="s">
        <v>2</v>
      </c>
      <c r="E5" s="62" t="s">
        <v>3</v>
      </c>
      <c r="F5" s="58"/>
    </row>
    <row r="6" spans="1:6" ht="17.25" x14ac:dyDescent="0.25">
      <c r="A6" s="63"/>
      <c r="B6" s="64" t="s">
        <v>4</v>
      </c>
      <c r="C6" s="65" t="s">
        <v>49</v>
      </c>
      <c r="D6" s="66">
        <v>0</v>
      </c>
      <c r="E6" s="67">
        <f>IFERROR(D6/D6,0)</f>
        <v>0</v>
      </c>
      <c r="F6" s="68"/>
    </row>
    <row r="7" spans="1:6" s="4" customFormat="1" ht="36" customHeight="1" x14ac:dyDescent="0.4">
      <c r="A7" s="58"/>
      <c r="B7" s="64" t="s">
        <v>5</v>
      </c>
      <c r="C7" s="69" t="s">
        <v>55</v>
      </c>
      <c r="D7" s="70">
        <v>0</v>
      </c>
      <c r="E7" s="71">
        <f>IFERROR(D7/D6,0)</f>
        <v>0</v>
      </c>
      <c r="F7" s="72"/>
    </row>
    <row r="8" spans="1:6" ht="36" customHeight="1" x14ac:dyDescent="0.4">
      <c r="A8" s="58"/>
      <c r="B8" s="64" t="s">
        <v>6</v>
      </c>
      <c r="C8" s="69" t="s">
        <v>56</v>
      </c>
      <c r="D8" s="70">
        <v>0</v>
      </c>
      <c r="E8" s="71">
        <f>IFERROR(D8/D6,0)</f>
        <v>0</v>
      </c>
      <c r="F8" s="72" t="s">
        <v>62</v>
      </c>
    </row>
    <row r="9" spans="1:6" ht="36" customHeight="1" thickBot="1" x14ac:dyDescent="0.45">
      <c r="A9" s="58"/>
      <c r="B9" s="64" t="s">
        <v>5</v>
      </c>
      <c r="C9" s="69" t="s">
        <v>57</v>
      </c>
      <c r="D9" s="73">
        <v>0</v>
      </c>
      <c r="E9" s="74">
        <f>IFERROR(D9/D6,0)</f>
        <v>0</v>
      </c>
      <c r="F9" s="131" t="str">
        <f>IF((D9+D13) &gt; D6 * 0.8, "⚠️ Over 80% MEPRD + PEP/SCC Parks. No more than 80% of the project can be funded by MEPRD-tax funding sources.", "")</f>
        <v/>
      </c>
    </row>
    <row r="10" spans="1:6" ht="18" thickBot="1" x14ac:dyDescent="0.45">
      <c r="A10" s="58"/>
      <c r="B10" s="75" t="s">
        <v>6</v>
      </c>
      <c r="C10" s="141" t="s">
        <v>7</v>
      </c>
      <c r="D10" s="95"/>
      <c r="E10" s="77"/>
      <c r="F10" s="131"/>
    </row>
    <row r="11" spans="1:6" ht="18" thickBot="1" x14ac:dyDescent="0.45">
      <c r="A11" s="58"/>
      <c r="B11" s="58"/>
      <c r="C11" s="78"/>
      <c r="D11" s="76"/>
      <c r="E11" s="77"/>
      <c r="F11" s="72"/>
    </row>
    <row r="12" spans="1:6" ht="18" thickBot="1" x14ac:dyDescent="0.45">
      <c r="A12" s="58"/>
      <c r="B12" s="129"/>
      <c r="C12" s="130"/>
      <c r="D12" s="79" t="s">
        <v>2</v>
      </c>
      <c r="E12" s="80" t="s">
        <v>3</v>
      </c>
      <c r="F12" s="81" t="s">
        <v>8</v>
      </c>
    </row>
    <row r="13" spans="1:6" s="4" customFormat="1" ht="33" customHeight="1" x14ac:dyDescent="0.25">
      <c r="A13" s="63"/>
      <c r="B13" s="136" t="s">
        <v>50</v>
      </c>
      <c r="C13" s="137"/>
      <c r="D13" s="82">
        <f>MAX(0, MIN(D6*0.4, 150000, D6-D7-D8-D9, D6*0.8-D9))</f>
        <v>0</v>
      </c>
      <c r="E13" s="83">
        <f>IFERROR(D13/D6,0)</f>
        <v>0</v>
      </c>
      <c r="F13" s="84" t="str">
        <f>IF(D13&lt;=0,"The total project cost is already fully covered by other funding sources and, therefore, does not qualify for an MEPRD grant.",IF(D13=300000,"MEPRD's maximum award is $300,000.",IF(((D6*0.4)&lt;(D6-D7)*2/3),"MEPRD's maximum award is 40% of the Total Project Cost.","MEPRD's award is 2x the applicant's required local match.")))</f>
        <v>The total project cost is already fully covered by other funding sources and, therefore, does not qualify for an MEPRD grant.</v>
      </c>
    </row>
    <row r="14" spans="1:6" ht="48.75" hidden="1" customHeight="1" x14ac:dyDescent="0.4">
      <c r="A14" s="58"/>
      <c r="B14" s="132" t="s">
        <v>51</v>
      </c>
      <c r="C14" s="133"/>
      <c r="D14" s="85">
        <f>D13*0.5</f>
        <v>0</v>
      </c>
      <c r="E14" s="86">
        <f>IFERROR(D14/D6,0)</f>
        <v>0</v>
      </c>
      <c r="F14" s="87" t="str">
        <f>IF(D14=0,"Based on the information provided, the state/federal or nonprofit funding sources reported above are expected to fully satisfy your required cost share.",IF(D14&gt;0,"50% of MEPRD's Award"))</f>
        <v>Based on the information provided, the state/federal or nonprofit funding sources reported above are expected to fully satisfy your required cost share.</v>
      </c>
    </row>
    <row r="15" spans="1:6" ht="51" customHeight="1" thickBot="1" x14ac:dyDescent="0.45">
      <c r="A15" s="58"/>
      <c r="B15" s="134" t="s">
        <v>63</v>
      </c>
      <c r="C15" s="135"/>
      <c r="D15" s="88">
        <f>D6-D7-D8-D9-D13</f>
        <v>0</v>
      </c>
      <c r="E15" s="89">
        <f>IFERROR(D15/D6,0)</f>
        <v>0</v>
      </c>
      <c r="F15" s="90" t="str">
        <f>IF(D15&lt;=0,"No Additional Contribution Expected", "Equals Total Project Cost - Local Grants/Funds - State/Federal and Nonprofit Grants/Funds - Residual Cost Share")</f>
        <v>No Additional Contribution Expected</v>
      </c>
    </row>
    <row r="16" spans="1:6" ht="51" customHeight="1" x14ac:dyDescent="0.4">
      <c r="A16" s="58"/>
      <c r="B16" s="58"/>
      <c r="C16" s="58"/>
      <c r="D16" s="58"/>
      <c r="E16" s="77"/>
      <c r="F16" s="72"/>
    </row>
    <row r="17" spans="1:6" ht="17.25" x14ac:dyDescent="0.4">
      <c r="A17" s="58"/>
      <c r="B17" s="58"/>
      <c r="C17" s="58"/>
      <c r="D17" s="58"/>
      <c r="E17" s="77"/>
      <c r="F17" s="72"/>
    </row>
    <row r="18" spans="1:6" ht="17.25" x14ac:dyDescent="0.4">
      <c r="A18" s="58"/>
      <c r="B18" s="124" t="s">
        <v>9</v>
      </c>
      <c r="C18" s="124"/>
      <c r="D18" s="124"/>
      <c r="E18" s="124"/>
      <c r="F18" s="91"/>
    </row>
    <row r="19" spans="1:6" ht="17.25" x14ac:dyDescent="0.25">
      <c r="A19" s="59" t="s">
        <v>10</v>
      </c>
      <c r="B19" s="92" t="s">
        <v>69</v>
      </c>
      <c r="C19" s="92"/>
      <c r="D19" s="92"/>
      <c r="E19" s="59"/>
      <c r="F19" s="92"/>
    </row>
    <row r="20" spans="1:6" ht="17.25" x14ac:dyDescent="0.25">
      <c r="A20" s="59" t="s">
        <v>10</v>
      </c>
      <c r="B20" s="92" t="s">
        <v>15</v>
      </c>
      <c r="C20" s="92"/>
      <c r="D20" s="92"/>
      <c r="E20" s="59"/>
      <c r="F20" s="92"/>
    </row>
    <row r="21" spans="1:6" ht="17.25" x14ac:dyDescent="0.25">
      <c r="A21" s="59" t="s">
        <v>10</v>
      </c>
      <c r="B21" s="123" t="s">
        <v>16</v>
      </c>
      <c r="C21" s="123"/>
      <c r="D21" s="123"/>
      <c r="E21" s="59"/>
      <c r="F21" s="92"/>
    </row>
    <row r="22" spans="1:6" ht="17.25" x14ac:dyDescent="0.25">
      <c r="A22" s="59" t="s">
        <v>10</v>
      </c>
      <c r="B22" s="123" t="s">
        <v>17</v>
      </c>
      <c r="C22" s="123"/>
      <c r="D22" s="123"/>
      <c r="E22" s="59"/>
      <c r="F22" s="92"/>
    </row>
    <row r="23" spans="1:6" ht="17.25" x14ac:dyDescent="0.4">
      <c r="A23" s="58"/>
      <c r="B23" s="58"/>
      <c r="C23" s="58"/>
      <c r="D23" s="58"/>
      <c r="E23" s="77"/>
      <c r="F23" s="72"/>
    </row>
    <row r="24" spans="1:6" ht="17.25" x14ac:dyDescent="0.4">
      <c r="A24" s="58"/>
      <c r="B24" s="124" t="s">
        <v>18</v>
      </c>
      <c r="C24" s="124"/>
      <c r="D24" s="124"/>
      <c r="E24" s="124"/>
      <c r="F24" s="124"/>
    </row>
    <row r="25" spans="1:6" ht="17.25" x14ac:dyDescent="0.4">
      <c r="A25" s="59" t="s">
        <v>19</v>
      </c>
      <c r="B25" s="122" t="s">
        <v>20</v>
      </c>
      <c r="C25" s="122"/>
      <c r="D25" s="122"/>
      <c r="E25" s="122"/>
      <c r="F25" s="122"/>
    </row>
    <row r="26" spans="1:6" ht="17.25" x14ac:dyDescent="0.4">
      <c r="A26" s="59" t="s">
        <v>19</v>
      </c>
      <c r="B26" s="122" t="s">
        <v>21</v>
      </c>
      <c r="C26" s="122"/>
      <c r="D26" s="122"/>
      <c r="E26" s="122"/>
      <c r="F26" s="122"/>
    </row>
  </sheetData>
  <sheetProtection algorithmName="SHA-512" hashValue="lp1TuI6mTZuhhhUH/vyK6gw/CMOTgPu5rS+eTQXBXKtIV42h/kVNnK/6rxYiEULgBSudsl9cmtDX1pICprQIRg==" saltValue="3llchdTtUKB4qssLzNXqTw==" spinCount="100000" sheet="1" selectLockedCells="1"/>
  <mergeCells count="14">
    <mergeCell ref="B2:F2"/>
    <mergeCell ref="B3:F3"/>
    <mergeCell ref="B12:C12"/>
    <mergeCell ref="B13:C13"/>
    <mergeCell ref="B14:C14"/>
    <mergeCell ref="B15:C15"/>
    <mergeCell ref="B5:C5"/>
    <mergeCell ref="F9:F10"/>
    <mergeCell ref="B18:E18"/>
    <mergeCell ref="B21:D21"/>
    <mergeCell ref="B22:D22"/>
    <mergeCell ref="B25:F25"/>
    <mergeCell ref="B26:F26"/>
    <mergeCell ref="B24:F24"/>
  </mergeCells>
  <conditionalFormatting sqref="F13:F15">
    <cfRule type="expression" dxfId="2" priority="1">
      <formula>"&gt;300000"</formula>
    </cfRule>
  </conditionalFormatting>
  <pageMargins left="0.7" right="0.7" top="0.75" bottom="0.75" header="0.3" footer="0.3"/>
  <pageSetup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DA7F4-1727-4AE8-90BA-9A4DC8436FD2}">
  <sheetPr>
    <tabColor rgb="FF7030A0"/>
    <pageSetUpPr fitToPage="1"/>
  </sheetPr>
  <dimension ref="A1:F24"/>
  <sheetViews>
    <sheetView showGridLines="0" workbookViewId="0">
      <selection activeCell="D6" sqref="D6:D9"/>
    </sheetView>
  </sheetViews>
  <sheetFormatPr defaultRowHeight="15" x14ac:dyDescent="0.25"/>
  <cols>
    <col min="2" max="2" width="7" bestFit="1" customWidth="1"/>
    <col min="3" max="3" width="57.7109375" customWidth="1"/>
    <col min="4" max="4" width="14.5703125" customWidth="1"/>
    <col min="5" max="5" width="12.140625" style="2" customWidth="1"/>
    <col min="6" max="6" width="56.7109375" style="1" customWidth="1"/>
  </cols>
  <sheetData>
    <row r="1" spans="1:6" ht="17.25" x14ac:dyDescent="0.4">
      <c r="A1" s="58"/>
      <c r="B1" s="58"/>
      <c r="C1" s="58"/>
      <c r="D1" s="58"/>
      <c r="E1" s="94"/>
      <c r="F1" s="72"/>
    </row>
    <row r="2" spans="1:6" ht="20.25" x14ac:dyDescent="0.4">
      <c r="A2" s="58"/>
      <c r="B2" s="125" t="s">
        <v>0</v>
      </c>
      <c r="C2" s="125"/>
      <c r="D2" s="125"/>
      <c r="E2" s="125"/>
      <c r="F2" s="125"/>
    </row>
    <row r="3" spans="1:6" ht="24" x14ac:dyDescent="0.4">
      <c r="A3" s="58"/>
      <c r="B3" s="126" t="s">
        <v>67</v>
      </c>
      <c r="C3" s="126"/>
      <c r="D3" s="126"/>
      <c r="E3" s="126"/>
      <c r="F3" s="126"/>
    </row>
    <row r="4" spans="1:6" ht="18" thickBot="1" x14ac:dyDescent="0.45">
      <c r="A4" s="58"/>
      <c r="B4" s="60"/>
      <c r="C4" s="60"/>
      <c r="D4" s="60"/>
      <c r="E4" s="60"/>
      <c r="F4" s="60"/>
    </row>
    <row r="5" spans="1:6" ht="17.25" x14ac:dyDescent="0.4">
      <c r="A5" s="58"/>
      <c r="B5" s="148" t="s">
        <v>1</v>
      </c>
      <c r="C5" s="149"/>
      <c r="D5" s="150" t="s">
        <v>2</v>
      </c>
      <c r="E5" s="151" t="s">
        <v>3</v>
      </c>
      <c r="F5" s="58"/>
    </row>
    <row r="6" spans="1:6" s="4" customFormat="1" ht="18" customHeight="1" x14ac:dyDescent="0.25">
      <c r="A6" s="63"/>
      <c r="B6" s="64" t="s">
        <v>4</v>
      </c>
      <c r="C6" s="65" t="s">
        <v>49</v>
      </c>
      <c r="D6" s="66">
        <v>0</v>
      </c>
      <c r="E6" s="67">
        <f>IFERROR(D6/D6,0)</f>
        <v>0</v>
      </c>
      <c r="F6" s="68"/>
    </row>
    <row r="7" spans="1:6" ht="36" customHeight="1" x14ac:dyDescent="0.4">
      <c r="A7" s="58"/>
      <c r="B7" s="64" t="s">
        <v>5</v>
      </c>
      <c r="C7" s="69" t="s">
        <v>55</v>
      </c>
      <c r="D7" s="70">
        <v>0</v>
      </c>
      <c r="E7" s="71">
        <f>IFERROR(D7/D6,0)</f>
        <v>0</v>
      </c>
      <c r="F7" s="72"/>
    </row>
    <row r="8" spans="1:6" ht="36" customHeight="1" x14ac:dyDescent="0.4">
      <c r="A8" s="58"/>
      <c r="B8" s="64" t="s">
        <v>6</v>
      </c>
      <c r="C8" s="69" t="s">
        <v>56</v>
      </c>
      <c r="D8" s="70">
        <v>0</v>
      </c>
      <c r="E8" s="71">
        <f>IFERROR(D8/D6,0)</f>
        <v>0</v>
      </c>
      <c r="F8" s="72" t="s">
        <v>62</v>
      </c>
    </row>
    <row r="9" spans="1:6" ht="36" customHeight="1" thickBot="1" x14ac:dyDescent="0.45">
      <c r="A9" s="58"/>
      <c r="B9" s="64" t="s">
        <v>5</v>
      </c>
      <c r="C9" s="69" t="s">
        <v>57</v>
      </c>
      <c r="D9" s="73">
        <v>0</v>
      </c>
      <c r="E9" s="74">
        <f>IFERROR(D9/D6,0)</f>
        <v>0</v>
      </c>
      <c r="F9" s="131" t="str">
        <f>IF((D9+D13) &gt; D6 * 0.8, "⚠️ Over 80% MEPRD + PEP/SCC Parks. No more than 80% of the project can be funded by MEPRD-tax funding sources.", "")</f>
        <v/>
      </c>
    </row>
    <row r="10" spans="1:6" ht="18" thickBot="1" x14ac:dyDescent="0.45">
      <c r="A10" s="58"/>
      <c r="B10" s="75" t="s">
        <v>6</v>
      </c>
      <c r="C10" s="141" t="s">
        <v>7</v>
      </c>
      <c r="D10" s="95"/>
      <c r="E10" s="77"/>
      <c r="F10" s="131"/>
    </row>
    <row r="11" spans="1:6" ht="18" thickBot="1" x14ac:dyDescent="0.45">
      <c r="A11" s="58"/>
      <c r="B11" s="58"/>
      <c r="C11" s="78"/>
      <c r="D11" s="76"/>
      <c r="E11" s="77"/>
      <c r="F11" s="72"/>
    </row>
    <row r="12" spans="1:6" ht="18" thickBot="1" x14ac:dyDescent="0.45">
      <c r="A12" s="58"/>
      <c r="B12" s="129"/>
      <c r="C12" s="130"/>
      <c r="D12" s="152" t="s">
        <v>2</v>
      </c>
      <c r="E12" s="153" t="s">
        <v>3</v>
      </c>
      <c r="F12" s="154" t="s">
        <v>8</v>
      </c>
    </row>
    <row r="13" spans="1:6" s="4" customFormat="1" ht="33" customHeight="1" x14ac:dyDescent="0.25">
      <c r="A13" s="63"/>
      <c r="B13" s="136" t="s">
        <v>50</v>
      </c>
      <c r="C13" s="137"/>
      <c r="D13" s="82">
        <f>MAX(0, MIN(D6*0.4, 40000, D6-D7-D8-D9, D6*0.8-D9))</f>
        <v>0</v>
      </c>
      <c r="E13" s="83">
        <f>IFERROR(D13/D6,0)</f>
        <v>0</v>
      </c>
      <c r="F13" s="84" t="str">
        <f>IF(D13&lt;=0,"The total project cost is already fully covered by other funding sources and, therefore, does not qualify for an MEPRD grant.",IF(D13=300000,"MEPRD's maximum award is $300,000.",IF(((D6*0.4)&lt;(D6-D7)*2/3),"MEPRD's maximum award is 40% of the Total Project Cost.","MEPRD's award is 2x the applicant's required local match.")))</f>
        <v>The total project cost is already fully covered by other funding sources and, therefore, does not qualify for an MEPRD grant.</v>
      </c>
    </row>
    <row r="14" spans="1:6" ht="48.75" hidden="1" customHeight="1" x14ac:dyDescent="0.4">
      <c r="A14" s="58"/>
      <c r="B14" s="132" t="s">
        <v>51</v>
      </c>
      <c r="C14" s="133"/>
      <c r="D14" s="85">
        <f>D13*0.5</f>
        <v>0</v>
      </c>
      <c r="E14" s="86">
        <f>IFERROR(D14/D6,0)</f>
        <v>0</v>
      </c>
      <c r="F14" s="87" t="str">
        <f>IF(D14=0,"Based on the information provided, the state/federal or nonprofit funding sources reported above are expected to fully satisfy your required cost share.",IF(D14&gt;0,"50% of MEPRD's Award"))</f>
        <v>Based on the information provided, the state/federal or nonprofit funding sources reported above are expected to fully satisfy your required cost share.</v>
      </c>
    </row>
    <row r="15" spans="1:6" ht="51" customHeight="1" thickBot="1" x14ac:dyDescent="0.45">
      <c r="A15" s="58"/>
      <c r="B15" s="134" t="s">
        <v>63</v>
      </c>
      <c r="C15" s="135"/>
      <c r="D15" s="88">
        <f>D6-D7-D8-D9-D13</f>
        <v>0</v>
      </c>
      <c r="E15" s="89">
        <f>IFERROR(D15/D6,0)</f>
        <v>0</v>
      </c>
      <c r="F15" s="90" t="str">
        <f>IF(D15&lt;=0,"No Additional Contribution Expected", "Equals Total Project Cost - Local Grants/Funds - State/Federal and Nonprofit Grants/Funds - Residual Cost Share")</f>
        <v>No Additional Contribution Expected</v>
      </c>
    </row>
    <row r="16" spans="1:6" s="147" customFormat="1" ht="25.5" customHeight="1" x14ac:dyDescent="0.4">
      <c r="A16" s="143"/>
      <c r="B16" s="144"/>
      <c r="C16" s="144"/>
      <c r="D16" s="145"/>
      <c r="E16" s="146"/>
      <c r="F16" s="144"/>
    </row>
    <row r="17" spans="2:6" x14ac:dyDescent="0.25">
      <c r="B17" s="142" t="s">
        <v>9</v>
      </c>
      <c r="C17" s="142"/>
      <c r="D17" s="142"/>
      <c r="E17" s="142"/>
      <c r="F17" s="142"/>
    </row>
    <row r="18" spans="2:6" x14ac:dyDescent="0.25">
      <c r="B18" s="138" t="s">
        <v>68</v>
      </c>
      <c r="C18" s="138"/>
      <c r="D18" s="138"/>
      <c r="E18" s="138"/>
      <c r="F18" s="138"/>
    </row>
    <row r="19" spans="2:6" x14ac:dyDescent="0.25">
      <c r="B19" s="138" t="s">
        <v>15</v>
      </c>
      <c r="C19" s="138"/>
      <c r="D19" s="138"/>
      <c r="E19" s="138"/>
      <c r="F19" s="138"/>
    </row>
    <row r="20" spans="2:6" x14ac:dyDescent="0.25">
      <c r="B20" s="3" t="s">
        <v>16</v>
      </c>
      <c r="C20" s="3"/>
      <c r="D20" s="3"/>
      <c r="E20" s="3"/>
      <c r="F20" s="3"/>
    </row>
    <row r="21" spans="2:6" x14ac:dyDescent="0.25">
      <c r="B21" s="138" t="s">
        <v>65</v>
      </c>
      <c r="C21" s="138"/>
      <c r="D21" s="138"/>
      <c r="E21" s="138"/>
      <c r="F21" s="138"/>
    </row>
    <row r="23" spans="2:6" x14ac:dyDescent="0.25">
      <c r="B23" s="142" t="s">
        <v>18</v>
      </c>
      <c r="C23" s="142"/>
      <c r="D23" s="142"/>
      <c r="E23" s="142"/>
      <c r="F23" s="142"/>
    </row>
    <row r="24" spans="2:6" x14ac:dyDescent="0.25">
      <c r="B24" s="138" t="s">
        <v>66</v>
      </c>
      <c r="C24" s="138"/>
      <c r="D24" s="138"/>
      <c r="E24" s="138"/>
      <c r="F24" s="138"/>
    </row>
  </sheetData>
  <sheetProtection sheet="1" objects="1" scenarios="1" selectLockedCells="1"/>
  <mergeCells count="14">
    <mergeCell ref="B23:F23"/>
    <mergeCell ref="B24:F24"/>
    <mergeCell ref="B5:C5"/>
    <mergeCell ref="F9:F10"/>
    <mergeCell ref="B14:C14"/>
    <mergeCell ref="B15:C15"/>
    <mergeCell ref="B13:C13"/>
    <mergeCell ref="B17:F17"/>
    <mergeCell ref="B18:F18"/>
    <mergeCell ref="B19:F19"/>
    <mergeCell ref="B21:F21"/>
    <mergeCell ref="B2:F2"/>
    <mergeCell ref="B3:F3"/>
    <mergeCell ref="B12:C12"/>
  </mergeCells>
  <conditionalFormatting sqref="F13:F16">
    <cfRule type="expression" dxfId="0" priority="1">
      <formula>"&gt;300000"</formula>
    </cfRule>
  </conditionalFormatting>
  <pageMargins left="0.7" right="0.7" top="0.75" bottom="0.75" header="0.3" footer="0.3"/>
  <pageSetup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55705-1090-45FE-911C-5B45FB932A69}">
  <sheetPr>
    <tabColor rgb="FFFFC000"/>
    <pageSetUpPr fitToPage="1"/>
  </sheetPr>
  <dimension ref="B2:L20"/>
  <sheetViews>
    <sheetView showGridLines="0" workbookViewId="0">
      <selection activeCell="E8" sqref="E8"/>
    </sheetView>
  </sheetViews>
  <sheetFormatPr defaultRowHeight="18.75" x14ac:dyDescent="0.3"/>
  <cols>
    <col min="1" max="1" width="9.140625" style="6"/>
    <col min="2" max="3" width="2.85546875" style="6" customWidth="1"/>
    <col min="4" max="5" width="15.28515625" style="6" customWidth="1"/>
    <col min="6" max="6" width="16.42578125" style="6" customWidth="1"/>
    <col min="7" max="7" width="15.28515625" style="6" customWidth="1"/>
    <col min="8" max="8" width="2.5703125" style="6" bestFit="1" customWidth="1"/>
    <col min="9" max="9" width="6.42578125" style="6" customWidth="1"/>
    <col min="10" max="10" width="10.42578125" style="6" bestFit="1" customWidth="1"/>
    <col min="11" max="11" width="20.7109375" style="24" customWidth="1"/>
    <col min="12" max="12" width="2.85546875" style="6" customWidth="1"/>
    <col min="13" max="16384" width="9.140625" style="6"/>
  </cols>
  <sheetData>
    <row r="2" spans="2:12" x14ac:dyDescent="0.3">
      <c r="B2" s="139" t="s">
        <v>0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2:12" x14ac:dyDescent="0.3">
      <c r="D3" s="139" t="s">
        <v>22</v>
      </c>
      <c r="E3" s="139"/>
      <c r="F3" s="139"/>
      <c r="G3" s="139"/>
      <c r="H3" s="139"/>
      <c r="I3" s="139"/>
      <c r="J3" s="139"/>
      <c r="K3" s="139"/>
    </row>
    <row r="4" spans="2:12" ht="12" customHeight="1" x14ac:dyDescent="0.3">
      <c r="D4" s="5"/>
      <c r="E4" s="5"/>
      <c r="F4" s="5"/>
      <c r="G4" s="5"/>
      <c r="H4" s="5"/>
      <c r="I4" s="5"/>
      <c r="J4" s="5"/>
      <c r="K4" s="5"/>
    </row>
    <row r="5" spans="2:12" x14ac:dyDescent="0.3">
      <c r="B5" s="140" t="s">
        <v>23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</row>
    <row r="6" spans="2:12" x14ac:dyDescent="0.3">
      <c r="D6" s="5"/>
      <c r="E6" s="5"/>
      <c r="F6" s="5"/>
      <c r="G6" s="5"/>
      <c r="H6" s="5"/>
      <c r="I6" s="5"/>
      <c r="J6" s="5"/>
      <c r="K6" s="5"/>
    </row>
    <row r="7" spans="2:12" x14ac:dyDescent="0.3">
      <c r="B7" s="7"/>
      <c r="C7" s="8"/>
      <c r="D7" s="8"/>
      <c r="E7" s="8"/>
      <c r="F7" s="8"/>
      <c r="G7" s="8"/>
      <c r="H7" s="8"/>
      <c r="I7" s="8"/>
      <c r="J7" s="8"/>
      <c r="K7" s="9"/>
      <c r="L7" s="10"/>
    </row>
    <row r="8" spans="2:12" x14ac:dyDescent="0.3">
      <c r="B8" s="11"/>
      <c r="C8" s="12"/>
      <c r="D8" s="13" t="s">
        <v>24</v>
      </c>
      <c r="E8" s="14"/>
      <c r="F8" s="15" t="s">
        <v>25</v>
      </c>
      <c r="G8" s="16"/>
      <c r="H8" s="12" t="s">
        <v>26</v>
      </c>
      <c r="I8" s="12"/>
      <c r="J8" s="12" t="s">
        <v>27</v>
      </c>
      <c r="K8" s="17">
        <f>G8*E8%</f>
        <v>0</v>
      </c>
      <c r="L8" s="18"/>
    </row>
    <row r="9" spans="2:12" x14ac:dyDescent="0.3">
      <c r="B9" s="19"/>
      <c r="C9" s="20"/>
      <c r="D9" s="20"/>
      <c r="E9" s="20"/>
      <c r="F9" s="20"/>
      <c r="G9" s="20"/>
      <c r="H9" s="20"/>
      <c r="I9" s="20"/>
      <c r="J9" s="20"/>
      <c r="K9" s="21"/>
      <c r="L9" s="22"/>
    </row>
    <row r="10" spans="2:12" x14ac:dyDescent="0.3">
      <c r="B10" s="23" t="s">
        <v>28</v>
      </c>
    </row>
    <row r="12" spans="2:12" x14ac:dyDescent="0.3">
      <c r="B12" s="25"/>
      <c r="C12" s="26"/>
      <c r="D12" s="26"/>
      <c r="E12" s="26"/>
      <c r="F12" s="26"/>
      <c r="G12" s="26"/>
      <c r="H12" s="26"/>
      <c r="I12" s="26"/>
      <c r="J12" s="26"/>
      <c r="K12" s="27"/>
      <c r="L12" s="28"/>
    </row>
    <row r="13" spans="2:12" x14ac:dyDescent="0.3">
      <c r="B13" s="29"/>
      <c r="C13" s="30"/>
      <c r="D13" s="31" t="s">
        <v>29</v>
      </c>
      <c r="E13" s="16"/>
      <c r="F13" s="32" t="s">
        <v>30</v>
      </c>
      <c r="G13" s="16"/>
      <c r="H13" s="30" t="s">
        <v>26</v>
      </c>
      <c r="I13" s="30"/>
      <c r="J13" s="30" t="s">
        <v>27</v>
      </c>
      <c r="K13" s="33">
        <f>IFERROR(E13/G13,0)</f>
        <v>0</v>
      </c>
      <c r="L13" s="34"/>
    </row>
    <row r="14" spans="2:12" x14ac:dyDescent="0.3">
      <c r="B14" s="35"/>
      <c r="C14" s="36"/>
      <c r="D14" s="36"/>
      <c r="E14" s="36"/>
      <c r="F14" s="36"/>
      <c r="G14" s="36"/>
      <c r="H14" s="36"/>
      <c r="I14" s="36"/>
      <c r="J14" s="36"/>
      <c r="K14" s="37"/>
      <c r="L14" s="38"/>
    </row>
    <row r="15" spans="2:12" x14ac:dyDescent="0.3">
      <c r="B15" s="23" t="s">
        <v>31</v>
      </c>
    </row>
    <row r="17" spans="2:12" x14ac:dyDescent="0.3">
      <c r="B17" s="39"/>
      <c r="C17" s="40"/>
      <c r="D17" s="40"/>
      <c r="E17" s="40"/>
      <c r="F17" s="40"/>
      <c r="G17" s="40"/>
      <c r="H17" s="40"/>
      <c r="I17" s="40"/>
      <c r="J17" s="40"/>
      <c r="K17" s="41"/>
      <c r="L17" s="42"/>
    </row>
    <row r="18" spans="2:12" x14ac:dyDescent="0.3">
      <c r="B18" s="43"/>
      <c r="C18" s="44" t="s">
        <v>29</v>
      </c>
      <c r="D18" s="16"/>
      <c r="E18" s="45" t="s">
        <v>32</v>
      </c>
      <c r="F18" s="14"/>
      <c r="G18" s="45" t="s">
        <v>33</v>
      </c>
      <c r="H18" s="46"/>
      <c r="I18" s="46"/>
      <c r="J18" s="46" t="s">
        <v>27</v>
      </c>
      <c r="K18" s="47">
        <f>IFERROR((D18/F18)*100,0)</f>
        <v>0</v>
      </c>
      <c r="L18" s="48"/>
    </row>
    <row r="19" spans="2:12" x14ac:dyDescent="0.3">
      <c r="B19" s="49"/>
      <c r="C19" s="50"/>
      <c r="D19" s="50"/>
      <c r="E19" s="50"/>
      <c r="F19" s="50"/>
      <c r="G19" s="50"/>
      <c r="H19" s="50"/>
      <c r="I19" s="50"/>
      <c r="J19" s="50"/>
      <c r="K19" s="51"/>
      <c r="L19" s="52"/>
    </row>
    <row r="20" spans="2:12" x14ac:dyDescent="0.3">
      <c r="B20" s="23" t="s">
        <v>34</v>
      </c>
    </row>
  </sheetData>
  <sheetProtection sheet="1" objects="1" scenarios="1" selectLockedCells="1"/>
  <mergeCells count="3">
    <mergeCell ref="B2:L2"/>
    <mergeCell ref="D3:K3"/>
    <mergeCell ref="B5:L5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Start Here</vt:lpstr>
      <vt:lpstr>Trail ▸ Standard</vt:lpstr>
      <vt:lpstr>Park ▸ Standard</vt:lpstr>
      <vt:lpstr>Planning ▸ Standard</vt:lpstr>
      <vt:lpstr>% Calculators</vt:lpstr>
      <vt:lpstr>'% Calculators'!Print_Area</vt:lpstr>
      <vt:lpstr>'Park ▸ Standard'!Print_Area</vt:lpstr>
      <vt:lpstr>'Planning ▸ Standard'!Print_Area</vt:lpstr>
      <vt:lpstr>'Start Here'!Print_Area</vt:lpstr>
      <vt:lpstr>'Trail ▸ Standard'!Print_Area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Cole Preston</dc:creator>
  <cp:keywords/>
  <dc:description/>
  <cp:lastModifiedBy>Cole Preston</cp:lastModifiedBy>
  <cp:revision/>
  <cp:lastPrinted>2025-06-23T18:15:03Z</cp:lastPrinted>
  <dcterms:created xsi:type="dcterms:W3CDTF">2024-08-28T16:45:48Z</dcterms:created>
  <dcterms:modified xsi:type="dcterms:W3CDTF">2025-07-08T19:48:21Z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77338d77c2db40578e5cafb61cb92d49</vt:lpwstr>
  </property>
</Properties>
</file>